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ma\Desktop\מחירונים מוכנים לאתר\"/>
    </mc:Choice>
  </mc:AlternateContent>
  <bookViews>
    <workbookView xWindow="0" yWindow="0" windowWidth="28800" windowHeight="11760" tabRatio="908" activeTab="6"/>
  </bookViews>
  <sheets>
    <sheet name="ראשי" sheetId="10" r:id="rId1"/>
    <sheet name="מוניטורים לבתים פרטיים ומשותפים" sheetId="2" r:id="rId2"/>
    <sheet name="פנל מצלמה בתים פרטיים ומשותפים" sheetId="3" r:id="rId3"/>
    <sheet name="פנל מצלמה בתים משותפים" sheetId="4" r:id="rId4"/>
    <sheet name="מערכות אינטרקום IP" sheetId="5" r:id="rId5"/>
    <sheet name="מערכות אודיו שולחניות - לבתים" sheetId="6" r:id="rId6"/>
    <sheet name="מערכות אודיו טלפוניה - לבתים" sheetId="7" r:id="rId7"/>
    <sheet name="מערכות אודיו לבתים משותפים" sheetId="8" r:id="rId8"/>
    <sheet name="אביזרים נלווים" sheetId="9" r:id="rId9"/>
  </sheets>
  <calcPr calcId="162913"/>
</workbook>
</file>

<file path=xl/calcChain.xml><?xml version="1.0" encoding="utf-8"?>
<calcChain xmlns="http://schemas.openxmlformats.org/spreadsheetml/2006/main">
  <c r="E13" i="8" l="1"/>
  <c r="E12" i="8"/>
  <c r="E11" i="8"/>
  <c r="E10" i="8"/>
  <c r="E9" i="8"/>
  <c r="E8" i="8"/>
  <c r="E7" i="8"/>
  <c r="E6" i="8"/>
  <c r="E5" i="8"/>
  <c r="E4" i="8"/>
  <c r="E3" i="8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7" i="6"/>
  <c r="E6" i="6"/>
  <c r="E5" i="6"/>
  <c r="E4" i="6"/>
  <c r="E3" i="6"/>
  <c r="E8" i="5"/>
  <c r="E7" i="5"/>
  <c r="E6" i="5"/>
  <c r="E5" i="5"/>
  <c r="E4" i="5"/>
  <c r="E3" i="5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11" i="3"/>
  <c r="E10" i="3"/>
  <c r="E9" i="3"/>
  <c r="E8" i="3"/>
  <c r="E7" i="3"/>
  <c r="E6" i="3"/>
  <c r="E5" i="3"/>
  <c r="E4" i="3"/>
  <c r="E3" i="3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</calcChain>
</file>

<file path=xl/sharedStrings.xml><?xml version="1.0" encoding="utf-8"?>
<sst xmlns="http://schemas.openxmlformats.org/spreadsheetml/2006/main" count="433" uniqueCount="270">
  <si>
    <t>פנל מצלמה בתים פרטיים ומשותפים</t>
  </si>
  <si>
    <t>מוניטורים לבתים פרטיים ומשותפים</t>
  </si>
  <si>
    <t>מס׳ קטלוגי</t>
  </si>
  <si>
    <t>מס' קטלוגי</t>
  </si>
  <si>
    <t>דגם</t>
  </si>
  <si>
    <t>תמונה</t>
  </si>
  <si>
    <t>תיאור</t>
  </si>
  <si>
    <t>מפרט טכני להורדה</t>
  </si>
  <si>
    <t>מפרט טכני</t>
  </si>
  <si>
    <t xml:space="preserve"> CDV 70UX WiFi/4G </t>
  </si>
  <si>
    <t>DRC-4CPNK</t>
  </si>
  <si>
    <t>- מוניטור 7 אינץ חכם WiFi/4G  ללא שפורפרת.
- תומך עד 2 שערי כניסה.
- תומך דיבור, צפייה ופתיחת דלת.
- שליטה באמצעות אפליקציית COMMAX.
- תומך Android / iOS.
- אפשרות הקלטת אורח על-גבי כרטיס זיכרון, 
הקלטת וידאו וצילום SNAPSHOT.
- ניתן להוסיף שפורפרת פנימית דגם DP-4VHP.</t>
  </si>
  <si>
    <t xml:space="preserve">- פנל מצלמה צבע ברונזה אנטי ונדלי עם מקודד.
- מצלמת פינהול סמויה למניעת ואנדליזם.
- ראיית לילה לד לבן המאפשר צפייה בתנאי חושך.
-  מגעים יבשים (2) לפתיחת מנעול חשמלי.
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</si>
  <si>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5.87 ס"מ,אורך 16.4 ס"מ,עומק 4.2 ס"מ.</t>
  </si>
  <si>
    <t>- מקור מתח: 220VAC.  
- מרחק התקנה מצלמה ממוניטור: עד 50 מ' כבל שזור 0.65 מ"מ.
- חיווט:4 גיד למצלמה + 2 גיד למנעול חשמלי. 
- אופן התקנה:על-הטיח.
- גודל מסך: "7.
- טמפ' עבודה (צלזיוס): 40 ~ 0.
- הספק צריכה: המתנה 3.4W / מקסימום 10W.
- אפליקציה: COMMAX ל-Android/iOS מתאים Wi-Fi/4G.  
- זיכרון: כרטיס זיכרון פנימי תומך 500 צילומי סטילס / 500 דק וידאו. 
 - מערכת הפעלה: ANDROID OS / IOS. 
 - מידות: רוחב 31.1 ס"מ,אורך 16.8 ס"מ,עומק 3.2 ס"מ.</t>
  </si>
  <si>
    <t xml:space="preserve"> CDV-72UM</t>
  </si>
  <si>
    <t>DRC-41M</t>
  </si>
  <si>
    <t>- פנל מצלמה צבע אפור דקורטיבי אנטי ונדלי.
- מצלמה מתכווננת (מעלה-מטה).
- ראיית לילה לד לבן המאפשר צפייה בתנאי חושך.
- מקום חיצוני לשם דייר.
- מגע יבש לפתיחת מנעול חשמלי.</t>
  </si>
  <si>
    <t>- מוניטור 7 אינץ ללא שפורפרת.
- תומך עד 2 שערי כניסה דגם DRC-40KA ו2 מצלמות אבטחה.
- תומך דיבור, צפייה ופתיחת דלת.
- אפשרות הקלטת אורח על-גבי כרטיס זיכרון, 
הקלטת וידאו וצילום SNAPSHOT.
- אפשרות צפייה במצלמה בודדת או פיצול מסך QUAD לכל המצלמות.
-ניתן להוסיף שפורפרת פנימית דגם DP-4VHP.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</si>
  <si>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11 ס"מ,אורך 14.5 ס"מ,עומק 2.8 ס"מ.</t>
  </si>
  <si>
    <t>- מקור מתח: 220VAC
- מרחק התקנה מצלמה ממוניטור: עד 50 מ' כבל שזור 0.65 מ"מ.
- חיווט:4 גיד למצלמה + 2 גיד למנעול חשמלי + 2 גיד CCTV. 
- אופן התקנה:על-הטיח. 
- גודל מסך: "7.
- טמפ' עבודה (צלזיוס): 40 ~ 0.
- הספק צריכה: המתנה 3.4W / מקסימום 10W.
- זיכרון: כרטיס MICRO SD CARD עד 16 גי´גה.
- מידות: רוחב 27.6 ס"מ,אורך 18.5 ס"מ,עומק 3.3 ס"מ.</t>
  </si>
  <si>
    <t>DRC-40K</t>
  </si>
  <si>
    <t xml:space="preserve">CDV-70KPT </t>
  </si>
  <si>
    <t>- מוניטור 7 אינץ עם שפורפרת.
- תומך עד 2 שערי כניסה. מדגם DRC-40KPT
- תומך דיבור, צפייה ופתיחת דלת.
- צפייה עד 160 מעלות. 
- אפשרות PAN/TILT (מעלה-מטה, ימינה-שמאלה) על ידי לחצני ניווט מגע בצד המוניטור.
- אפשרות לזום דיגיטלי X5.
- מומלץ כאשר יש ילדים בבית לזיהוי אורח בכניסה.
- ניתן להוסיף שפורפרת פנימית דגם DP-4VHP.</t>
  </si>
  <si>
    <t xml:space="preserve"> CMP-CTS</t>
  </si>
  <si>
    <t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4.5W / מקסימום 16W.
- מידות: רוחב 31.1 ס"מ,אורך 16.8 ס"מ,עומק 3.2 ס"מ.</t>
  </si>
  <si>
    <t>- פנל מצלמה דקורטיבי לחצני תצוגה פיאזו טאצ'.
- מצלמת פינהול סמויה למניעת ואנדליזם.
- ראיית לילה לד לבן המאפשר צפייה בתנאי חושך.
- תצוגה ויזואלית לחיפוש שם דייר באנגלית/עברית (מותאם עד 64 דירות).
- ניתן לחבר עד 1000 דירות (ללא שם, לפי מספר).
- אין מגבלה של חיבור פנלים.
- אפשרות להקשת קוד לפתיחת דלת.
- חיווט מערכת כבל תקשורת CAT5/6 UTP.
- מגע יבש לפתיחת מנעול חשמלי/מגנטי.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</si>
  <si>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9.6 ס"מ,אורך 15.5 ס"מ,עומק 3.2 ס"מ.</t>
  </si>
  <si>
    <t>- מקור מתח: 12VDC 1A.
- חיווט מערכת כבל תקשורת CAT5/6 UTP.
- אופן התקנה:על-הטיח / תחת-הטיח.
- תצוגה: מסך לד 2.4 אינץ.
- חיישן מצלמה:  C-MOS P/H.
- רגישות לאור: 0.1 LUX. 
- תאורת לילה: לד לבן.
- טמפ' עבודה (צלזיוס): 40 ~ 20-.
- מידות: רוחב 13 ס"מ,אורך 24.9 ס"מ,עומק 3.8 ס"מ.</t>
  </si>
  <si>
    <t>CMD-404CFU</t>
  </si>
  <si>
    <t>- מפצל קומה למערכת בית משותף וידאו.
- מתחבר לפנל דגם CMP-CTS.
- בעל 4 יציאות למוניטור ו/או שפורפרת.</t>
  </si>
  <si>
    <t>DRC-4CPN3</t>
  </si>
  <si>
    <t xml:space="preserve">- פנל מצלמה צבע ברונזה אנטי ונדלי.
- מצלמת פינהול סמויה למניעת ואנדליזם.
- ראיית לילה לד לבן המאפשר צפייה בתנאי חושך.
-  מגע יבש לפתיחת מנעול חשמלי.
</t>
  </si>
  <si>
    <t>- מקור מתח: 24VDC 1A.
- חיווט: כבל תקשורת UTP למוניטור + כבל תקשורת UTP למפצל
קומה נוסף.
- מידות: רוחב 10.6 ס"מ,אורך 7.6 ס"מ,עומק 4.4 ס"מ.</t>
  </si>
  <si>
    <t xml:space="preserve"> DRC-4DC</t>
  </si>
  <si>
    <t xml:space="preserve">- פנל מצלמה צבע אפור דקורטיבי אנטי ונדלי.
- מצלמת פינהול סמויה למניעת ואנדליזם.
- ראיית לילה לד לבן המאפשר צפייה בתנאי חושך.
- מקום חיצוני לשם דייר.
- מגע יבש לפתיחת מנעול חשמלי.
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</si>
  <si>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חיישן מצלמה: C-MOS P/H.
- תאורת לילה: לד לבן.
- טמפ' עבודה (צלזיוס): 40 ~ 40-.
- מידות: רוחב 6.5 ס"מ,אורך 16.2 ס"מ,עומק 2.25 ס"מ.</t>
  </si>
  <si>
    <t>DRC-10ML/RF1</t>
  </si>
  <si>
    <t xml:space="preserve"> CDV-70KR3</t>
  </si>
  <si>
    <t>- פנל מצלמה 10 לחצנים דקורטיבי.
- ראיית לילה לד לבן המאפשר צפייה בתנאי חושך.
- אפשרות חיבור לכל מוניטור מסדרת בתים פרטיים ומשותפים.
- תומך תגים RF בתדר 13.56Mhz.
- מקום חיצוני לשם דייר.
- 2 ממסרים לפתיחת מנעול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</si>
  <si>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5.87 ס"מ,אורך 16.4 ס"מ,עומק 4.2 ס"מ.</t>
  </si>
  <si>
    <t>- מוניטור 7 אינץ עם שפורפרת.
- תומך עד 2 שערי כניסה.
- תומך דיבור,צפייה ופתיחת דלת.
- תומך בשער שלישי מגע יבש בלבד N.O / N.C.
- ניתן להוסיף שפורפרת פנימית דגם DP-4VHP.</t>
  </si>
  <si>
    <t xml:space="preserve">- מקור מתח: 12VDC 1A.
- מרחק התקנה מצלמה ממוניטור: עד 50 מ' כבל שזור 0.65 מ"מ.
- חיווט:4 גיד למוניטור.
- אופן התקנה:על-הטיח / תחת-הטיח.
- חיישן מצלמה:  C-MOS .
- רגישות לאור: 0.1 LUX. 
- תאורת לילה: לד לבן.
- טמפ' עבודה (צלזיוס): 40 ~ 20-.
- מידות: רוחב 13 ס"מ,אורך 31.5 ס"מ,עומק 5 ס"מ.
</t>
  </si>
  <si>
    <t xml:space="preserve">  DRC-4CH</t>
  </si>
  <si>
    <t>- פנל מצלמה צבע אפור מאט דקורטיבי אנטי ונדלי.
- מצלמה מתכווננת (מעלה-מטה, ימינה-שמאלה).
- ראיית לילה לד לבן המאפשר צפייה בתנאי חושך.
- מקום חיצוני לשם דייר.
- מגע יבש לפתיחת מנעול חשמלי.</t>
  </si>
  <si>
    <t>DRC-8ML/RF1</t>
  </si>
  <si>
    <t>- פנל מצלמה 8 לחצנים דקורטיבי.
- ראיית לילה לד לבן המאפשר צפייה בתנאי חושך.
- אפשרות חיבור לכל מוניטור מסדרת בתים פרטיים ומשותפים.
- תומך תגים RF בתדר 13.56Mhz.
- מקום חיצוני לשם דייר.
- 2 ממסרים לפתיחת מנעול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</si>
  <si>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11.6 ס"מ,אורך 16.9 ס"מ,עומק 4.2 ס"מ.</t>
  </si>
  <si>
    <t>DRC-6ML/RF1</t>
  </si>
  <si>
    <t>- פנל מצלמה 6 לחצנים דקורטיבי.
- ראיית לילה לד לבן המאפשר צפייה בתנאי חושך.
- אפשרות חיבור לכל מוניטור מסדרת בתים פרטיים ומשותפים.
- תומך תגים RF בתדר 13.56Mhz.
- מקום חיצוני לשם דייר.
- 2 ממסרים לפתיחת מנעול</t>
  </si>
  <si>
    <t xml:space="preserve">  DRC-4CPN2</t>
  </si>
  <si>
    <t>- פנל מצלמה צבע ברונזה צר אנטי ונדלי.
- מצלמת פינהול סמויה למניעת ואנדליזם.
- מגיע עם קופסא אחורית בזווית 45 מעלות.
- ראיית לילה לד לבן המאפשר צפייה בתנאי חושך.
- מקום חיצוני לשם דייר.
- מגע יבש לפתיחת מנעול חשמלי.</t>
  </si>
  <si>
    <t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4.5W  / מקסימום 16W.
- מידות: רוחב 31.1 ס"מ,אורך 16.8 ס"מ,עומק 3.2 ס"מ.</t>
  </si>
  <si>
    <t>DRC-4ML/RF1</t>
  </si>
  <si>
    <t xml:space="preserve"> CDV-70H2-NM </t>
  </si>
  <si>
    <t>- פנל מצלמה 4 לחצנים דקורטיבי.
- ראיית לילה לד לבן המאפשר צפייה בתנאי חושך.
- אפשרות חיבור לכל מוניטור מסדרת בתים פרטיים ומשותפים.
- תומך תגים RF בתדר 13.56Mhz.
- מקום חיצוני לשם דייר.
- 2 ממסרים לפתיחת מנעול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</si>
  <si>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5 ס"מ,אורך 11.8 ס"מ,עומק 2.5 ס"מ.</t>
  </si>
  <si>
    <t>- מוניטור מראה (mirror) אקסלוסיבי 7 אינץ ללא שפורפרת.
- תומך עד 2 שערי כניסה.
- תומך דיבור,צפייה ופתיחת דלת.
- ניתן להוסיף שפורפרת פנימית דגם DP-4VHP.</t>
  </si>
  <si>
    <t>DRC-4U</t>
  </si>
  <si>
    <t xml:space="preserve">- מקור מתח: 12VDC 1A.
- מרחק התקנה מצלמה ממוניטור: עד 50 מ' כבל שזור 0.65 מ"מ.
- חיווט:4 גיד למוניטור.
- אופן התקנה:על-הטיח / תחת-הטיח.
- חיישן מצלמה:  C-MOS .
- רגישות לאור: 0.1 LUX. 
- תאורת לילה: לד לבן.
- טמפ' עבודה (צלזיוס): 40 ~ 20-.
- מידות: רוחב 13 ס"מ,אורך 24.6 ס"מ,עומק 5 ס"מ.
</t>
  </si>
  <si>
    <t>- פנל מצלמה צבע אפור עם מרקע כחול אנטי ונדלי.
- מצלמה מתכווננת (מעלה-מטה, ימינה-שמאלה).
- ראיית לילה לד לבן המאפשר צפייה בתנאי חושך.
- מקום חיצוני לשם דייר.
- מגע יבש לפתיחת מנעול חשמלי.</t>
  </si>
  <si>
    <t>DRC-2ML/RF1</t>
  </si>
  <si>
    <t>- פנל מצלמה 2 לחצנים דקורטיבי.
- ראיית לילה לד לבן המאפשר צפייה בתנאי חושך.
- אפשרות חיבור לכל מוניטור מסדרת בתים פרטיים ומשותפים.
- תומך תגים RF בתדר 13.56Mhz.
- מקום חיצוני לשם דייר.
- 2 ממסרים לפתיחת מנעול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</si>
  <si>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14 ס"מ,אורך 15.3 ס"מ,עומק 4.5 ס"מ.</t>
  </si>
  <si>
    <t>C90 + DRC-40K</t>
  </si>
  <si>
    <t xml:space="preserve"> DRC-2UC</t>
  </si>
  <si>
    <t xml:space="preserve">- פנל מצלמה צבע אפור ברונזה עם מקודד מואר אנטי ונדלי.
- מצלמה מתכווננת (מעלה-מטה).
- ראיית לילה לד לבן המאפשר צפייה בתנאי חושך.
- מגע יבש לפתיחת מנעול חשמלי/מגנטי.
</t>
  </si>
  <si>
    <t>- פנל מצלמה 2 לחצנים דקורטיבי.
- מצלמה מתכווננת (מעלה-מטה, ימינה-שמאלה).
- ראיית לילה לד לבן המאפשר צפייה בתנאי חושך.
- אפשרות חיבור לכל מוניטור מסדרת בתים פרטיים ומשותפים.
- מקום חיצוני לשם דייר.
- מגע יבש לפתיחת מנעול חשמלי.</t>
  </si>
  <si>
    <t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3W / מקסימום 16W.
- מידות: רוחב 18 ס"מ,אורך 18 ס"מ,עומק 2.8 ס"מ.</t>
  </si>
  <si>
    <t xml:space="preserve">- מקור מתח: 12VDC 1A.
- מרחק התקנה מצלמה ממוניטור: עד 50 מ' כבל שזור 0.65 מ"מ.
- חיווט:4 גיד למוניטור + 2 גיד למנעול חשמלי. 
- אופן התקנה:על-הטיח / תחת-הטיח.
- תצוגה: מסך לד 2.4 אינץ.
- חיישן מצלמה:  C-MOS P/H.
- רגישות לאור: 0.1 LUX. 
- תאורת לילה: לד לבן.
- טמפ' עבודה (צלזיוס): 40 ~ 20-.
- מידות: רוחב 12.2 ס"מ,אורך 23.9 ס"מ,עומק 3.7 ס"מ.
</t>
  </si>
  <si>
    <t>- מקור מתח מצלמה: 12VDC (מסופק מהמוניטור).
- מקור מתח מקודד: 12VAC.
- מרחק התקנה מצלמה ממוניטור: עד 50 מ' כבל שזור 0.65 מ"מ.
- חיווט:4 גיד למוניטור + 2 גיד למנעול חשמלי. 
- אופן התקנה:על-הטיח / תחת-הטיח.
- רגישות לאור: 0.1 LUX. 
- תאורת לילה: לד לבן.
- טמפ' עבודה (צלזיוס): 40 ~ 40-.
- מידות מעל הטיח: רוחב 12 ס"מ,אורך 22 ס"מ,עומק 2.4 ס"מ.
- מידות מתחת הטיח: רוחב 12 ס"מ,אורך 22 ס"מ,עומק 4.2 ס"מ.</t>
  </si>
  <si>
    <t xml:space="preserve">  CDV-70H2 </t>
  </si>
  <si>
    <t>- מוניטור 7 אינץ ללא שפורפרת.
- תומך עד 2 שערי כניסה.
- תומך דיבור,צפייה ופתיחת דלת.
- ניתן להוסיף שפורפרת פנימית דגם DP-4VHP.</t>
  </si>
  <si>
    <t>DRC-3UC</t>
  </si>
  <si>
    <t>- פנל מצלמה 3 לחצנים דקורטיבי.
- מצלמה מתכווננת (מעלה-מטה, ימינה-שמאלה).
- ראיית לילה לד לבן המאפשר צפייה בתנאי חושך.
- אפשרות חיבור לכל מוניטור מסדרת בתים פרטיים ומשותפים.
- מקום חיצוני לשם דייר.
- מגע יבש לפתיחת מנעול חשמלי.</t>
  </si>
  <si>
    <t xml:space="preserve">  DRC-4CGN2</t>
  </si>
  <si>
    <t>- פנל מצלמה צבע ברונזה אנטי ונדלי.
- מצלמת פינהול סמויה למניעת ואנדליזם.
- ראיית לילה לד לבן המאפשר צפייה בתנאי חושך.
- מקום חיצוני לשם דייר.
- מגע יבש לפתיחת מנעול חשמלי.</t>
  </si>
  <si>
    <t>- מקור מתח: 12VDC 1A.
- מרחק התקנה מצלמה ממוניטור: עד 50 מ' כבל שזור 0.65 מ"מ.
- חיווט:4 גיד למוניטור + 2 גיד למנעול חשמלי. 
- אופן התקנה:על-הטיח / תחת-הטיח.
- תצוגה: מסך לד 2.4 אינץ.
- חיישן מצלמה:  C-MOS P/H.
- רגישות לאור: 0.1 LUX. 
- תאורת לילה: לד לבן.
- טמפ' עבודה (צלזיוס): 40 ~ 20-.
- מידות: רוחב 12.2 ס"מ,אורך 23.9 ס"מ,עומק 3.7 ס"מ.</t>
  </si>
  <si>
    <t>DRC-4UC</t>
  </si>
  <si>
    <t>- פנל מצלמה 4 לחצנים דקורטיבי.
- מצלמה מתכווננת (מעלה-מטה, ימינה-שמאלה).
- ראיית לילה לד לבן המאפשר צפייה בתנאי חושך.
- אפשרות חיבור לכל מוניטור מסדרת בתים פרטיים ומשותפים.
- מקום חיצוני לשם דייר.
- מגע יבש לפתיחת מנעול חשמלי.</t>
  </si>
  <si>
    <t>- מקור מתח: 12VDC (מסופק מהמוניטור).
- מרחק התקנה מצלמה ממוניטור: עד 50 מ' כבל שזור 0.65 מ"מ.
- חיווט:4 גיד למוניטור + 2 גיד למנעול חשמלי. 
- אופן התקנה:על-הטיח. 
- רגישות לאור: 0.1 LUX. 
- תאורת לילה: לד לבן.
- טמפ' עבודה (צלזיוס): 40 ~ 40-.
- מידות: רוחב 8.7 ס"מ,אורך 12 ס"מ,עומק 2 ס"מ.</t>
  </si>
  <si>
    <t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3W  / מקסימום 16W.
- מידות: רוחב 18 ס"מ,אורך 18 ס"מ,עומק 2.8 ס"מ.</t>
  </si>
  <si>
    <t>18634DC</t>
  </si>
  <si>
    <t xml:space="preserve">  CDV-70HD2 </t>
  </si>
  <si>
    <t>DRC-5UC</t>
  </si>
  <si>
    <t>- פנל מצלמה 5 לחצנים דקורטיבי.
- מצלמה מתכווננת (מעלה-מטה, ימינה-שמאלה).
- ראיית לילה לד לבן המאפשר צפייה בתנאי חושך.
- אפשרות חיבור לכל מוניטור מסדרת בתים פרטיים ומשותפים.
- מקום חיצוני לשם דייר.
- מגע יבש לפתיחת מנעול חשמלי.</t>
  </si>
  <si>
    <t>- מקור מתח: 12VDC 1A. 
- מרחק התקנה מצלמה ממוניטור: עד 50 מ' כבל שזור 0.65 מ"מ.
- חיווט:4 גיד למוניטור + 2 גיד למנעול חשמלי. 
- אופן התקנה:על-הטיח / תחת-הטיח.
- תצוגה: מסך לד 2.4 אינץ.
- חיישן מצלמה:  C-MOS P/H.
- רגישות לאור: 0.1 LUX. 
- תאורת לילה: לד לבן.
- טמפ' עבודה (צלזיוס): 40 ~ 20-.
- מידות: רוחב 12.2 ס"מ,אורך 30.5 ס"מ,עומק 3.7 ס"מ.</t>
  </si>
  <si>
    <t>- מקור מתח: 24VDC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3W  / מקסימום 16W.
- מידות: רוחב 18 ס"מ,אורך 18 ס"מ,עומק 2.8 ס"מ.</t>
  </si>
  <si>
    <t>DRC-6UC</t>
  </si>
  <si>
    <t>- פנל מצלמה 6 לחצנים דקורטיבי.
- מצלמה מתכווננת (מעלה-מטה, ימינה-שמאלה).
- ראיית לילה לד לבן המאפשר צפייה בתנאי חושך.
- אפשרות חיבור לכל מוניטור מסדרת בתים פרטיים ומשותפים.
- מקום חיצוני לשם דייר.
- מגע יבש לפתיחת מנעול חשמלי.</t>
  </si>
  <si>
    <t xml:space="preserve"> CDV-70H</t>
  </si>
  <si>
    <t>- מוניטור 7 אינץ ללא שפורפרת.
- תומך שער כניסה אחד.
- תומך דיבור,צפייה ופתיחת דלת.
- ניתן להוסיף שפורפרת פנימית דגם DP-4VHP.</t>
  </si>
  <si>
    <t>- מקור מתח: 12VDC 1A.
- מרחק התקנה מצלמה ממוניטור: עד 50 מ' כבל שזור 0.65 מ"מ.
- חיווט:4 גיד למוניטור + 2 גיד למנעול חשמלי. 
- אופן התקנה:על-הטיח / תחת-הטיח.
- תצוגה: מסך לד 2.4 אינץ.
- חיישן מצלמה:  C-MOS P/H.
- רגישות לאור: 0.1 LUX. 
- תאורת לילה: לד לבן.
- טמפ' עבודה (צלזיוס): 40 ~ 20-.
- מידות: רוחב 12.2 ס"מ,אורך 30.5 ס"מ,עומק 3.7 ס"מ.</t>
  </si>
  <si>
    <t>DRC-7UC</t>
  </si>
  <si>
    <t>- פנל מצלמה 7 לחצנים דקורטיבי.
- מצלמה מתכווננת (מעלה-מטה, ימינה-שמאלה).
- ראיית לילה לד לבן המאפשר צפייה בתנאי חושך.
- אפשרות חיבור לכל מוניטור מסדרת בתים פרטיים ומשותפים.
- מקום חיצוני לשם דייר.
- מגע יבש לפתיחת מנעול חשמלי.</t>
  </si>
  <si>
    <t>18636DC</t>
  </si>
  <si>
    <t xml:space="preserve"> CDV-70HD</t>
  </si>
  <si>
    <t xml:space="preserve"> CDV-70MH</t>
  </si>
  <si>
    <t>- מוניטור מראה (mirror) אקסלוסיבי 7 אינץ עם שפורפרת.
- תומך עד 2 שערי כניסה.
- תומך דיבור,צפייה ופתיחת דלת.
- ניתן להוסיף שפורפרת פנימית דגם DP-4VHP.</t>
  </si>
  <si>
    <t xml:space="preserve"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0-40.
- הספק צריכה: המתנה 3.4W / מקסימום 10W.
</t>
  </si>
  <si>
    <t xml:space="preserve"> CDV-70N2</t>
  </si>
  <si>
    <t>- מוניטור 7 אינץ עם שפורפרת.
- תומך עד 2 שערי כניסה.
- תומך דיבור,צפייה ופתיחת דלת.
- ניתן להוסיף שפורפרת פנימית דגם DP-4VHP.</t>
  </si>
  <si>
    <t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3W  / מקסימום 16W.
- מידות: רוחב 23 ס"מ,אורך 18 ס"מ,עומק 2.8 ס"מ.</t>
  </si>
  <si>
    <t>18635DC</t>
  </si>
  <si>
    <t xml:space="preserve">  CDV-70ND2</t>
  </si>
  <si>
    <t>- מקור מתח: 24VDC
- מרחק התקנה מצלמה ממוניטור: עד 50 מ' כבל שזור 0.65 מ"מ.
- חיווט:4 גיד למצלמה + 2 גיד למנעול חשמלי. 
- אופן התקנה:על-הטיח. 
- גודל מסך: "7.
- טמפ' עבודה (צלזיוס): 40 ~ 0.
- הספק צריכה: המתנה 3W  / מקסימום 16W.
- מידות: רוחב 23 ס"מ,אורך 18 ס"מ,עומק 2.8 ס"מ.</t>
  </si>
  <si>
    <t xml:space="preserve">  CDV-70N</t>
  </si>
  <si>
    <t>- מוניטור 7 אינץ עם שפורפרת.
- תומך שער כניסה אחד.
- תומך דיבור,צפייה ופתיחת דלת.
- ניתן להוסיף שפורפרת פנימית דגם DP-4VHP.</t>
  </si>
  <si>
    <t>- מקור מתח: 220VAC
- מרחק התקנה מצלמה ממוניטור: עד 50 מ' כבל שזור 0.65 מ"מ.
- חיווט:4 גיד למצלמה + 2 גיד למנעול חשמלי. 
- אופן התקנה:על-הטיח. 
- גודל מסך: "7.
- טמפ' עבודה (צלזיוס): 0-40.
- הספק צריכה: המתנה 3W  / מקסימום 16W.
- מידות: רוחב 23 ס"מ,אורך 18 ס"מ,עומק 2.8 ס"מ.</t>
  </si>
  <si>
    <t>18632DC</t>
  </si>
  <si>
    <t>CDV-70ND</t>
  </si>
  <si>
    <t>- מקור מתח: 24VDC
- מרחק התקנה מצלמה ממוניטור: עד 50 מ' כבל שזור 0.65 מ"מ.
- חיווט:4 גיד למצלמה + 2 גיד למנעול חשמלי. 
- אופן התקנה:על-הטיח. 
- גודל מסך: "7.
- טמפ' עבודה (צלזיוס): 0-40.
- הספק צריכה: המתנה 3W  / מקסימום 16W.
- מידות: רוחב 23 ס"מ,אורך 18 ס"מ,עומק 2.8 ס"מ.</t>
  </si>
  <si>
    <t xml:space="preserve"> CDV-43K2</t>
  </si>
  <si>
    <t>- מוניטור 4.3 אינץ עם שפורפרת.
- תומך עד 2 שערי כניסה.
- תומך דיבור,צפייה ופתיחת דלת.
- ניתן להוסיף שפורפרת פנימית דגם DP-4VHP.</t>
  </si>
  <si>
    <t>- מקור מתח: 220VAC
- מרחק התקנה מצלמה ממוניטור: עד 50 מ' כבל שזור 0.65 מ"מ.
- חיווט:4 גיד למצלמה + 2 גיד למנעול חשמלי. 
- אופן התקנה:על-הטיח. 
- גודל מסך: "4.3.
- טמפ' עבודה (צלזיוס): 40 ~ 0.
- הספק צריכה: המתנה 2.5W  / מקסימום 8W.
- מידות: רוחב 15.7 ס"מ,אורך 16.7 ס"מ,עומק 2.8 ס"מ.</t>
  </si>
  <si>
    <t xml:space="preserve">  CDV-43K</t>
  </si>
  <si>
    <t>- מוניטור 4.3 אינץ עם שפורפרת.
- תומך שער כניסה אחד.
- תומך דיבור,צפייה ופתיחת דלת.
- ניתן להוסיף שפורפרת פנימית דגם DP-4VHP.</t>
  </si>
  <si>
    <t xml:space="preserve"> CDV-43U </t>
  </si>
  <si>
    <t>- מוניטור 4.3 אינץ ללא שפורפרת.
- תומך עד 2 שערי כניסה.
- תומך דיבור,צפייה ופתיחת דלת.
- ניתן להוסיף שפורפרת פנימית דגם DP-4VHP.</t>
  </si>
  <si>
    <t>- מקור מתח: 220VAC
- מרחק התקנה מצלמה ממוניטור: עד 50 מ' כבל שזור 0.65 מ"מ.
- חיווט:4 גיד למצלמה + 2 גיד למנעול חשמלי. 
- אופן התקנה:על-הטיח. 
- גודל מסך: "4.3.
- טמפ' עבודה (צלזיוס): 40 ~ 0.
- הספק צריכה: המתנה 2.5W  / מקסימום 8W.
- מידות: רוחב 18 ס"מ,אורך 18 ס"מ,עומק 2.8 ס"מ.</t>
  </si>
  <si>
    <t>CDV-43S</t>
  </si>
  <si>
    <t>- מקור מתח: 220VAC
- מרחק התקנה מצלמה ממוניטור: עד 50 מ' כבל שזור 0.65 מ"מ.
- חיווט:4 גיד למצלמה + 2 גיד למנעול חשמלי. 
- אופן התקנה:על-הטיח. 
- גודל מסך: "4.3.
- טמפ' עבודה (צלזיוס): 40 ~ 0.
- הספק צריכה: המתנה 2.5W  / מקסימום 8W.
- מידות: רוחב 18 ס"מ,אורך 24.4 ס"מ,עומק 3.2 ס"מ.</t>
  </si>
  <si>
    <t>CAV-71B</t>
  </si>
  <si>
    <t>- מוניטור 7 אינץ דקורטיבי עם שפורפרת.
- ניתן לפצל מסך ל4 תמונות, שערי כניסה מדגם....
- תצוגת OSD תפריט בחירה ודפדוף בין שערי כניסה/מצלמות
אבטחה מסוג CVBS.
- אפשרות הקלטת אורח על-גבי כרטיס זיכרון, 
הקלטת וידאו וצילום SNAPSHOT.</t>
  </si>
  <si>
    <t>- מקור מתח: 220VAC
- מרחק התקנה מצלמה ממוניטור: עד 50 מ' כבל שזור 0.65 מ"מ.
חיווט: 6 גיד לבקר דגם CDS-4CM.
- אופן התקנה:על-הטיח. 
- גודל מסך: "7.
- טמפ' עבודה (צלזיוס): 40 ~ 0.
- מידות: רוחב 31.4 ס"מ,אורך 17.3 ס"מ,עומק 5.3 ס"מ.
- זיכרון: זיכרן פנימי ל128 קריאות.</t>
  </si>
  <si>
    <t xml:space="preserve"> CDS-4CM</t>
  </si>
  <si>
    <t>- יחידת בקר המאפשרת חיבור של עד 20 מוניטורים 
מדגם CAV-71B ו4 שערי כניסה.
- ניתן לבחור מצלמת אבטחה מסוג CVBS במקום שער כניסה.</t>
  </si>
  <si>
    <t>- מקור מתח: 220VAC
- מרחק התקנה מבקר למוניטור: עד 50 מ' כבל שזור 0.65 מ"מ.
- מרחק התקנה מבקר למצלמה: עד 20 מ' כבל שזור 0.65 מ"מ.
- חיווט:6 גיד למוניטור + 4 גיד למצלמה. 
- אופן התקנה:על-הטיח. 
- מידות: רוחב 31.4 ס"מ,אורך 17.3 ס"מ,עומק 5.3 ס"מ.</t>
  </si>
  <si>
    <t>מערכות אינטרקום IP</t>
  </si>
  <si>
    <t xml:space="preserve">מפרט טכני </t>
  </si>
  <si>
    <t xml:space="preserve">CIOT-700M </t>
  </si>
  <si>
    <t xml:space="preserve">- מוניטור חכם IP ממשק ANDROID מסך מגע 7 אינץ H/F.
- תומך עד 2 שערי כניסה.
- תומך דיבור,צפייה ופתיחת דלת.
- אפשרות חיבור סנסורים LoT לשליטה ובקרה חכמה.
- חיבור ברשת TCP/IP לסוויצ' POE, חיבור Wi-Fi במקביל לחיבור קווי LAN.
- אפשרןץ הצגת מצלמות אבטחה IP CCTV ONVIF.
-אפשרות קבלת שיחת ווידאו ופתיחה דרך אפליקציה COMMAX HOME IoT.
תומך עד 5 מוניטורים במקביל קבלת שיחה.
חיבור כרטיס זיכרון 16G הקלטה וגיבוי שיחות.
</t>
  </si>
  <si>
    <t>- מקור מתח: סוויטצ' POE.
- חיווט: CAT5/6/7 .
- אופן התקנה:עה"ט .
- גודל מסך: "7.
- מערכת הפעלה: ANDROID.
- דחיסת וידאו: H.264/ONVIF.
- מידות: רוחב 24.4 ס"מ, אורך 18 ס"מ, עומק 1.8 ס"מ.</t>
  </si>
  <si>
    <t>CIOT-L7FM</t>
  </si>
  <si>
    <t>- פנל מצלמה דקורטיבי.
- מסך 7 אינץ מגע.
- מצלמה באיכות 2MP.
- חיבור רשת TCP/IP ניהול דרך ממשק WEB.
- אפשרות פתיחה דרך BLUETOOTH/RF/ID.
- תצוגה גרפית הגדרת ופתעול.
- אפשרות הקשת קוד לפתיחת דלת.
- מגע יבש לפתיחת מנעול חשמלי/מגנטי</t>
  </si>
  <si>
    <t>- מקור מתח: 14VDC
- חיווט: CAT5/6/7 .
- אופן התקנה:עה"ט  או תה"ט קוספת ביטון.
- מערכת הפעלה: ANDROID.
- דחיסת וידאו: H.264.
- מידות: רוחב 13 ס"מ, אורך 31.5 ס"מ, עומק 2.9 ס"מ.</t>
  </si>
  <si>
    <t xml:space="preserve">CIOT-L2TM </t>
  </si>
  <si>
    <t>- פנל מצלמה דקורטיבי משולב מקודד.
- מקלדת בולטת ומוארת.
- מצלמה באיכות 2MP.
- חיבור רשת TCP/IP ניהול דרך ממשק WEB.
- אפשרות פתיחה דרך BLUETOOTH/RF/ID.
- תצוגה גרפית הגדרה ותפעול.
- אפשרות הקשת קוד לפתיחת דלת.
- מגע יבש לפתיחת מנעול חשמלי/מגנטי</t>
  </si>
  <si>
    <t>- מקור מתח: 14VDC
- חיווט: CAT5/6/7 .
- אופן התקנה:עה"ט  או תה"ט קוספת ביטון.
- מערכת הפעלה: ANDROID.
- דחיסת וידאו: H.264.
- מידות: רוחב 13 ס"מ, אורך 31.5 ס"מ, עומק 2.9 ס"מ.</t>
  </si>
  <si>
    <t xml:space="preserve"> CIOT-D20M</t>
  </si>
  <si>
    <t>- פנל מצלמה צבע אפור דקורטיבי אנטי ונדלי.
- מצלמה באיכות 2MP.
- מצלמה מתכווננת (מעלה-מטה).
- ראיית לילה לד לבן המאפשר צפייה בתנאי חושך.
- מגע יבש לפתיחת מנעול חשמלי.</t>
  </si>
  <si>
    <t>- מקור מתח: סוויטצ' POE.
- חיווט: CAT5/6/7.
- מערכת הפעלה: LINNUX.
- אופן התקנה: עה"ט.
- דחיסת וידאו: H.264.
- מידות: רוחב 11.2 ס"מ, אורך 14.6 ס"מ, עומק 4.4 ס"מ.</t>
  </si>
  <si>
    <t>CIA-ZESOA</t>
  </si>
  <si>
    <t>- מפסק תאורה אלחוטי.
- לחצן טאצ' דקורטיבי.
- שליטה ממוניטור CIOT-700M או מהסמארטפון.
- תומך פרוטוקול ZEEGBEE.</t>
  </si>
  <si>
    <t>- מקור מתח: 220VAC.
- מידות: רוחב 9 ס"מ, אורך 9 ס"מ, עומק 1.1 ס"מ.</t>
  </si>
  <si>
    <t>CGW-1KM</t>
  </si>
  <si>
    <t xml:space="preserve">- בקר מערכת GATEWAY.
- מתחבר לנתב POE.
- חיבור לפנלים רב דיירים.
- ניהול והגדרת ממשק WEB.
</t>
  </si>
  <si>
    <t xml:space="preserve">מערכות אודיו שולחניות - לבתים פרטיים ומשרדים </t>
  </si>
  <si>
    <t>- מקור מתח: סוויטצ' POE.
- חיווט: CAT5/6/7 .
- מעבד DUAK CORTEX A7.
- מערכת הפעלה: LINNUX.
- פרוטוקול - SIP.
- מידות: רוחב 10.4 ס"מ, אורך 9.4 ס"מ, עומק 2.9 ס"מ.</t>
  </si>
  <si>
    <t>מוצר</t>
  </si>
  <si>
    <t xml:space="preserve"> CM-810M</t>
  </si>
  <si>
    <r>
      <t>- מקור מתח: 12VDC 1A.
- מרחק התקנה מכל אינטרקום: עד 500 מ' כבל שזור 0.65 מ"מ.
- חיווט:</t>
    </r>
    <r>
      <rPr>
        <sz val="10"/>
        <color rgb="FFFF0000"/>
        <rFont val="Arial"/>
      </rPr>
      <t xml:space="preserve"> </t>
    </r>
    <r>
      <rPr>
        <sz val="10"/>
        <color rgb="FF000000"/>
        <rFont val="Arial"/>
      </rPr>
      <t>10 גיד.</t>
    </r>
    <r>
      <rPr>
        <sz val="10"/>
        <color rgb="FFFF0000"/>
        <rFont val="Arial"/>
      </rPr>
      <t xml:space="preserve">
</t>
    </r>
    <r>
      <rPr>
        <sz val="10"/>
        <color rgb="FF000000"/>
        <rFont val="Arial"/>
      </rPr>
      <t xml:space="preserve">- אופן התקנה: על-הטיח.
- טמפ' עבודה (צלזיוס):  40 ~ 0.
- הספק צריכה: המתנה 50mA  / מקסימום 100mA.
- מידות אינטרקום: רוחב 18.3 ס"מ,אורך 16.9 ס"מ,עומק 4.1 ס"מ.
</t>
    </r>
  </si>
  <si>
    <t>מוניטור חכם CIOT-1020M  IP</t>
  </si>
  <si>
    <t xml:space="preserve"> CM-810</t>
  </si>
  <si>
    <t>מוניטור חכם IP ממשק ANDROID מסך "10 דקורטיבי התקנה עה"ט, אפשרות חיבור סנסורים IoT לשליטה ובקרה חכמה, חיבור ברשת TCP/IP לסוויצ' POE, חיבור Wi-Fi במקביל לחיבור קווי LAN, אפשרות הצגת מצלמות אבטחה IP CCTV ONVIF, אפשרות קבלת שיחת ווידאו ופתיחה דרך אפליקציה COMMAX HOME IoT, תומך עד 5 מוניטורים במקביל קבלת שיחה, חיבור כרטיס זיכרון 16G הקלטה וגיבוי שיחות.</t>
  </si>
  <si>
    <t>מקור מתח: סוויצ' POE
חיווט: CAT5/6/7 
אופן התקנה:עה"ט 
גודל מסך: "7
מערכת הפעלה: ANDROID
דחיסת וידאו: H.264/ONVIF
מידות: רוחב 24.4 ס"מ, אורך 18 ס"מ, עומק 2.3 ס"מ</t>
  </si>
  <si>
    <t xml:space="preserve"> CM-800S</t>
  </si>
  <si>
    <t xml:space="preserve"> CM-801</t>
  </si>
  <si>
    <t xml:space="preserve"> CM-800</t>
  </si>
  <si>
    <t>מערכות אודיו טלפוניה - לבתים פרטיים ומשרדיים</t>
  </si>
  <si>
    <t xml:space="preserve"> DP-201LA-DR201D</t>
  </si>
  <si>
    <t>- פנל חיצוני מוגן מים.
- שפורפרת דקורטיבית המתחברת לפנל חיצוני.
- לחצן קריאה בפנל החיצוני.
- צלצול חזק ואודיו איכותי.
- השפורפרת מוציאה מתח 12VAC למנעול.</t>
  </si>
  <si>
    <t>- מקור מתח: 220VAC (בשפורפרת).
- מרחק התקנה פנל משפורפרת: עד 100 מ' כבל שזור 0.65 מ"מ.
- חיווט: 2 גיד לפנל + 2 גיד למנעול חשמלי.
- אופן התקנה: על-הטיח.
- טמפ' עבודה (צלזיוס):  40 ~ 10-.
- מידות שפורפרת: רוחב 9.8 ס"מ,אורך 20.8 ס"מ,עומק 4.3 ס"מ.
- מידות פנל: רוחב 9.6 ס"מ,אורך 14 ס"מ,עומק 4.2 ס"מ.</t>
  </si>
  <si>
    <t>DP-2S/DR201D</t>
  </si>
  <si>
    <t>- פנל חיצוני מוגן מים.
- שפורפרת דקורטיבית המתחברת לפנל חיצוני.
- לחצן קריאה בפנל החיצוני.
- צלצול חזק ואודיו איכותי.
- מגע יבש לפתיחת מנעול חשמלי.</t>
  </si>
  <si>
    <t>- מקור מתח: 220VAC (בשפורפרת).
- מרחק התקנה פנל משפורפרת: עד 100 מ' כבל שזור 0.65 מ"מ.
- חיווט: 2 גיד לפנל + 2 גיד למנעול חשמלי.
- אופן התקנה: על-הטיח.
- טמפ' עבודה (צלזיוס):  40 ~ 10-.
- מידות שפורפרת: רוחב 10.8 ס"מ,אורך 21 ס"מ,עומק 4.3 ס"מ.
- מידות פנל: רוחב 9.6 ס"מ,אורך 14 ס"מ,עומק 4.2 ס"מ.</t>
  </si>
  <si>
    <t>DP-201LA/
DP-2S/DR-2GN</t>
  </si>
  <si>
    <t>- פנל חיצוני מתכת אנטי ונדלי מוגן מים.
- שפורפרת דקורטיבית המתחברת לפנל חיצוני.
- לחצן קריאה בפנל החיצוני.
- צלצול חזק ואודיו איכותי.
- מגע יבש לפתיחת מנעול חשמלי / השפורפרת מוציאה מתח 12VAC למנעול.</t>
  </si>
  <si>
    <t>- מקור מתח: 220VAC (בשפורפרת).
- מרחק התקנה פנל משפורפרת: עד 100 מ' כבל שזור 0.65 מ"מ.
- חיווט: 2 גיד לפנל + 2 גיד למנעול חשמלי.
- אופן התקנה: על-הטיח.
- טמפ' עבודה (צלזיוס):  40 ~ 10-.
- מידות שפורפרת: רוחב 10.8 ס"מ,אורך 21 ס"מ,עומק 4.3 ס"מ.
- מידות פנל: רוחב 8.8 ס"מ,אורך 12 ס"מ,עומק 2.1 ס"מ.</t>
  </si>
  <si>
    <t>DP-2HPN/DR-2GNR.</t>
  </si>
  <si>
    <t>- פנל חיצוני מתכת אנטי ונדלי מוגן מים.
- שפורפרת דקורטיבית המתחברת לפנל חיצוני.
- לחצן קריאה בפנל החיצוני.
- צלצול חזק ואודיו איכותי.
- מגע יבש לפתיחת מנעול חשמלי.</t>
  </si>
  <si>
    <t>- מקור מתח: 12VDC/AC (בשפורפרת).
- מרחק התקנה פנל משפורפרת: עד 100 מ' כבל שזור 0.65 מ"מ.
- חיווט: 2 גיד לפנל + 2 גיד למנעול חשמלי.
- אופן התקנה: על-הטיח.
- טמפ' עבודה (צלזיוס):  40 ~ 10-.
- מידות שפורפרת: רוחב 10.8 ס"מ,אורך 21 ס"מ,עומק 4.3 ס"מ.
- מידות פנל: רוחב 8.8 ס"מ,אורך 12 ס"מ,עומק 2.1 ס"מ.</t>
  </si>
  <si>
    <t>DP-2HPN/DR-2GNR</t>
  </si>
  <si>
    <t>- פנל חיצוני מתכת אנטי ונדלי מוגן מים.
- שפורפרת דקורטיבית המתחברת לפנל חיצוני.
- לחצן קריאה בפנל החיצוני.
- צלצול חזק ואודיו איכותי.
- השפורפרת מוציאה מתח 12VAC למנעול.</t>
  </si>
  <si>
    <t>- מקור מתח: 12VDC/AC (בשפורפרת).
- מרחק התקנה פנל משפורפרת: עד 100 מ' כבל שזור 0.65 מ"מ.
- חיווט: 2 גיד לפנל + 2 גיד למנעול חשמלי.
- אופן התקנה: על-הטיח.
- טמפ' עבודה (צלזיוס):  40 ~ 10-.
- מידות שפורפרת: רוחב 10.8 ס"מ,אורך 21 ס"מ,עומק 4.3 ס"מ.
- מידות פנל: רוחב 8.8 ס"מ,אורך 12 ס"מ,עומק 2.1 ס"מ.</t>
  </si>
  <si>
    <t xml:space="preserve"> DP-LA01M/DR201D</t>
  </si>
  <si>
    <t>- פנל חיצוני מתכת אנטי ונדלי מוגן מים.
- 2 שפורפרות דקורטיביות המתחברות לפנל חיצוני.
- לחצן קריאה בפנל החיצוני.
- צלצול חזק ואודיו איכותי.
- מגע יבש לפתיחת מנעול חשמלי.</t>
  </si>
  <si>
    <t>- מקור מתח: 220VAC (בשפורפרת).
- מרחק התקנה פנל משפורפרת: עד 100 מ' כבל שזור 0.65 מ"מ.
- חיווט: 6 גיד לפנל + 2 גיד למנעול חשמלי.
- אופן התקנה: על-הטיח.
- טמפ' עבודה (צלזיוס):  40 ~ 10-.
- מידות שפורפרת: רוחב 10.7 ס"מ,אורך 19.5 ס"מ,עומק 5.1 ס"מ.
- מידות פנל: רוחב 8.8 ס"מ,אורך 12 ס"מ,עומק 2.1 ס"מ.</t>
  </si>
  <si>
    <t>TP1L</t>
  </si>
  <si>
    <t>- 2 שפורפרות דקורטיביות.
- נקודה לנקודה.
- צלצול חזק ואודיו איכותי.</t>
  </si>
  <si>
    <t>- מקור מתח: 6VDC 1A.
- מרחק התקנה שפורפרת משפורפרת: עד 100 מ' כבל שזור 0.65 מ"מ.
- חיווט: 2 גיד.
- אופן התקנה: על-הטיח.
- טמפ' עבודה (צלזיוס):  40 ~ 10-.
- מידות שפורפרת: רוחב 9.8 ס"מ,אורך 20.8 ס"מ,עומק 4.27 ס"מ.</t>
  </si>
  <si>
    <t>TP-6RC</t>
  </si>
  <si>
    <t>- שפורפרת דקורטיבית.
- עד 6 תחנות חיבור במקביל ודיבור ללא הגבלה.
- אפשרות כריזה כללית לכל התחנות.
- אפשרות יציאה למערכת כריזה.
- צלצול חזק ואודיו איכותי.
- אפשרות חיבור פנל חיצוני לפתיחת דלת. (מק"ט 18306).</t>
  </si>
  <si>
    <t>- מקור מתח: 12VDC 1A.
- מרחק התקנה שפורפרת משפורפרת: עד 500 מ' כבל שזור 0.65 מ"מ.
- חיווט: 4 גיד.
- אופן התקנה: על-הטיח.
- טמפ' עבודה (צלזיוס):  40 ~ 10-.
- מידות שפורפרת: רוחב 11.6 ס"מ,אורך 20.8 ס"מ,עומק 6.5 ס"מ.</t>
  </si>
  <si>
    <t>TP-12RC</t>
  </si>
  <si>
    <t>- שפורפרת דקורטיבית.
- עד 12 תחנות חיבור במקביל ודיבור ללא הגבלה.
- אפשרות כריזה כללית לכל התחנות.
- אפשרות יציאה למערכת כריזה.
- צלצול חזק ואודיו איכותי.
- אפשרות חיבור פנל חיצוני לפתיחת דלת. (דגם DR-DW2N).</t>
  </si>
  <si>
    <t xml:space="preserve"> TP-12RM</t>
  </si>
  <si>
    <t xml:space="preserve">- שפורפרת דקורטיבית (מאסטר).
- עד 12 תחנות חיבור (שלוחות) ודיבור ללא הגבלה.
- שלוחה מדגם TP-S.
- צלצול חזק ואודיו איכותי.
</t>
  </si>
  <si>
    <t>- מקור מתח: 24VDC 1A.
- מרחק התקנה שלוחה משפורפרת: עד 1000 מ' כבל שזור 0.65 מ"מ.
- חיווט: 2 גיד.
- אופן התקנה: על-הטיח.
- טמפ' עבודה (צלזיוס):  40 ~ 10-.
- מידות שפורפרת: רוחב 11.6 ס"מ,אורך 20.8 ס"מ,עומק 6.5 ס"מ.</t>
  </si>
  <si>
    <t>TP-S</t>
  </si>
  <si>
    <t>- שפורפרת דקורטיבית.
- צלצול חזק ואודיו איכותי.
- שלוחה למאסטר דגם TP-12RM.</t>
  </si>
  <si>
    <t>- מקור מתח: 24VDC (מסופק מיחידת המאסטר TP-12RM).
- מרחק התקנה שלוחה משפורפרת: עד 1000 מ' כבל שזור 0.65 מ"מ.
- חיווט: 2 גיד.
- אופן התקנה: על-הטיח.
- טמפ' עבודה (צלזיוס):  40 ~ 10-.
- מידות שפורפרת: רוחב 7.2 ס"מ,אורך 21.5 ס"מ,עומק 3.8 ס"מ.</t>
  </si>
  <si>
    <t>TP-90RN</t>
  </si>
  <si>
    <t xml:space="preserve">- שפורפרת דקורטיבית.
- עד 90 תחנות חיבור במקביל ודיבור ללא הגבלה.
- אפשרות כריזה כללית לכל התחנות.
- אפשרות כריזה למספר שלוחות בקבוצה.
- אפשרות יציאה למערכת כריזה.
- צלצול חזק ואודיו איכותי.
</t>
  </si>
  <si>
    <t>- מקור מתח: 24DC 2A (לכל 20 שפורפרות).
- מרחק התקנה שפורפרת משפורפרת: עד 1000 מ' כבל שזור 0.65 מ"מ.
- חיווט: 10 גיד.
- אופן התקנה: על-הטיח.
- טמפ' עבודה (צלזיוס):  40 ~ 10-.
- מידות שפורפרת: רוחב 11.6 ס"מ,אורך 20.8 ס"מ,עומק 6.5 ס"מ.</t>
  </si>
  <si>
    <t>WDP-174L/WDR-174DS</t>
  </si>
  <si>
    <t>- פנל חיצוני מוגן מים.
- שפורפרת דקורטיבית המתחברת (בצורה אלחוטית) לפנל חיצוני.
- לחצן קריאה בפנל החיצוני.
- צלצול חזק ואודיו איכותי.
- מגע יבש לפתיחת מנעול חשמלי.</t>
  </si>
  <si>
    <t>- מקור מתח: 220VAC בשפורפרת + 12VDC לפנל.
- מרחק התקנה פנל משפורפרת: עד 50 מ' בשטח סגור ועד 200 מ' בשטח פתוח.
- אופן התקנה: על-הטיח.
- מידות שפורפרת: רוחב 9.8 ס"מ,אורך 20.8 ס"מ,עומק 4.3 ס"מ.
- מידות פנל: רוחב 9.1 ס"מ,אורך 13.4 ס"מ,עומק 2.2 ס"מ.</t>
  </si>
  <si>
    <t>WDC-244L/WDR-244DS</t>
  </si>
  <si>
    <t>- פנל חיצוני מוגן מים.
- יחידה שולחנית דקורטיבית המתחברת (בצורה אלחוטית) לפנל חיצוני.
- לחצן קריאה בפנל החיצוני.
- צלצול חזק ואודיו איכותי.
- מגע יבש לפתיחת מנעול חשמלי.</t>
  </si>
  <si>
    <t>- מקור מתח: 5VDC ביחידה השולחנית + 12VDC  לפנל.
- מרחק התקנה פנל מיחידה השולחנית: עד 50 מ' בשטח סגור ועד 150 מ' בשטח פתוח.
- אופן התקנה: על-הטיח.
- מידות יחידה שולחנית: רוחב 14 ס"מ,אורך 7.2 ס"מ,עומק 8.8 ס"מ.
- מידות פנל: רוחב 9.1 ס"מ,אורך 13.4 ס"מ,עומק 2.2 ס"מ.</t>
  </si>
  <si>
    <t>WI-249LM/WI-249LS</t>
  </si>
  <si>
    <t xml:space="preserve">- זוג יחידות שולחנית דקורטיבית המתחברות ביניהן (בצורה אלחוטית). 
- לחצן קריאה.
- צלצול חזק ואודיו איכותי.
</t>
  </si>
  <si>
    <t xml:space="preserve">- מקור מתח: 5VDC - פעמיים.
- מרחק התקנה בין היחידות: עד 50 מ' בשטח סגור ועד 150 מ' בשטח פתוח.
- אופן התקנה: על-הטיח.
- מידות יחידה שולחנית: רוחב 14 ס"מ,אורך 7.2 ס"מ,עומק 8.8 ס"מ.
</t>
  </si>
  <si>
    <t>אינטרקום אלחוטי טלפון-טלפון WT-171LM/WT-171LS</t>
  </si>
  <si>
    <t xml:space="preserve">- זוג שפורפרות דקורטיביות המתחברות ביניהן (בצורה אלחוטית).
- לחצן קריאה.
- צלצול חזק ואודיו איכותי.
</t>
  </si>
  <si>
    <t xml:space="preserve">- מקור מתח: 220VAC - פעמיים.
- מרחק התקנה בין השפורפרות: עד 50 מ' בשטח סגור ועד 200 מ' בשטח פתוח.
- אופן התקנה: על-הטיח.
- מידות שפורפרת: רוחב 9.8 ס"מ,אורך 20.8 ס"מ,עומק 4.3 ס"מ.
</t>
  </si>
  <si>
    <t>מערכות אודיו לבתים משותפים</t>
  </si>
  <si>
    <t>DR-4UM</t>
  </si>
  <si>
    <t>- פנל אינטרקום דקורטיבי 4 לחצנים.
- לחצנים מוארים.
- כולל מיקרופון, רמקול ותאורה.
- חיבור לשפורפרת מדגם: DP-SS.
- מקום חיצוני לשם דייר.
- מגע יבש לפתיחת מנעול חשמלי.</t>
  </si>
  <si>
    <t xml:space="preserve">- מקור מתח: 12VDC 1A.
- מרחק התקנה שפורפרת מפנל: עד 50 מ' כבל שזור 0.65 מ"מ.
- חיווט:4 גיד לשפורפרת + 2 גיד למנעול חשמלי. 
- אופן התקנה:על-הטיח / תחת-הטיח.
- טמפ' עבודה (צלזיוס): 40 ~ 20-.
- מידות: רוחב 13 ס"מ,אורך 31.5 ס"מ,עומק 3.7 ס"מ.
</t>
  </si>
  <si>
    <t>DR-6UM</t>
  </si>
  <si>
    <t>- פנל אינטרקום דקורטיבי 6 לחצנים.
- לחצנים מוארים.
- כולל מיקרופון, רמקול ותאורה.
- חיבור לשפורפרת מדגם: DP-SS.
- מקום חיצוני לשם דייר.
- מגע יבש לפתיחת מנעול חשמלי.</t>
  </si>
  <si>
    <t>DR-8UM</t>
  </si>
  <si>
    <t>- פנל אינטרקום דקורטיבי 8 לחצנים.
- לחצנים מוארים.
- כולל מיקרופון, רמקול ותאורה.
- חיבור לשפורפרת מדגם: DP-SS.
- מקום חיצוני לשם דייר.
- מגע יבש לפתיחת מנעול חשמלי.</t>
  </si>
  <si>
    <t>DR-4US</t>
  </si>
  <si>
    <t xml:space="preserve">- מקור מתח: 12VDC 1A.
- מרחק התקנה שפורפרת מפנל: עד 50 מ' כבל שזור 0.65 מ"מ.
- חיווט: 4 גיד לשפורפרת + 6 גיד ליחידה DR-nUM.
 - אופן התקנה:על-הטיח / תחת-הטיח.
- טמפ' עבודה (צלזיוס): 40 ~ 20-.
- מידות: רוחב 13 ס"מ,אורך 31.5 ס"מ,עומק 3.7 ס"מ.
</t>
  </si>
  <si>
    <t>DR-6US</t>
  </si>
  <si>
    <t>- פנל אינטרקום דקורטיבי 6 לחצנים.
- לחצנים מוארים.
- לחצנים בלבד.
- חיבור לפנל אינטרקום דגם: DR-nUM
- מקום חיצוני לשם דייר.
- מגע יבש לפתיחת מנעול חשמלי.</t>
  </si>
  <si>
    <t>- מקור מתח: 12VDC 1A.
- מרחק התקנה שפורפרת מפנל: עד 50 מ' כבל שזור 0.65 מ"מ.
- חיווט: 4 גיד לשפורפרת + 6 גיד ליחידה DR-nUM.
 - אופן התקנה:על-הטיח / תחת-הטיח.
- טמפ' עבודה (צלזיוס): 40 ~ 20-.
- מידות: רוחב 13 ס"מ,אורך 31.5 ס"מ,עומק 3.7 ס"מ.</t>
  </si>
  <si>
    <t>DR-8US</t>
  </si>
  <si>
    <t>- פנל אינטרקום דקורטיבי 8 לחצנים.
- לחצנים מוארים.
- לחצנים בלבד.
- חיבור לפנל אינטרקום דגם: DR-nUM
- מקום חיצוני לשם דייר.
- מגע יבש לפתיחת מנעול חשמלי.</t>
  </si>
  <si>
    <t>- מקור מתח: 12VDC 1A.
- מרחק התקנה שפורפרת מפנל: עד 50 מ' כבל שזור 0.65 מ"מ.
- חיווט: 4 גיד לשפורפרת + 6 גיד ליחידה DR-nUM.
 - אופן התקנה:על-הטיח / תחת-הטיח.
- טמפ' עבודה (צלזיוס): 40 ~ 20-.
- מידות: רוחב 13 ס"מ,אורך 31.5 ס"מ,עומק 3.7 ס"מ.</t>
  </si>
  <si>
    <t>DR-10US</t>
  </si>
  <si>
    <t>- פנל אינטרקום דקורטיבי 10 לחצנים.
- לחצנים מוארים.
- לחצנים בלבד.
- חיבור לפנל אינטרקום דגם: DR-nUM
- מקום חיצוני לשם דייר.
- מגע יבש לפתיחת מנעול חשמלי.</t>
  </si>
  <si>
    <t xml:space="preserve"> DP-SS</t>
  </si>
  <si>
    <t xml:space="preserve">- שפורפרת דקורטיבית.
- מתחבר לפנל מדגם DR-nUM.
- לחצן פתיחת דלת.
</t>
  </si>
  <si>
    <t>- מקור מתח: 12VDC (מהפנל).
- מרחק התקנה שפורפרת מפנל: עד 100 מ' כבל שזור 0.65 מ"מ.
- חיווט: 4 גיד לפנל + 2 גיד למנעול חשמלי.
- אופן התקנה: על-הטיח.
- טמפ' עבודה (צלזיוס):  40 ~ 10-.
- מידות שפורפרת: רוחב 7.2 ס"מ,אורך 21 ס"מ,עומק 6.1 ס"מ.</t>
  </si>
  <si>
    <t xml:space="preserve"> DR-2AG</t>
  </si>
  <si>
    <t>- פנל אינטרקום דיגיטלי.
- הפנל כולל: מגבר, מיקרופון, רמקול ותאורה.
- משולב מקודד.
- אפשרות הקשת קוד לפתיחת דלת.
- תומך עד 200 דיירים ו3 פנלים במקביל.
- מתחבר למפצל קומה דגם CCU-204AGF.
ולשפורפרת מדגם AP-2SAG.
- מגע יבש לפתיחת מנעול חשמלי/מגנטי.</t>
  </si>
  <si>
    <t>- מקור מתח: 12VDC.
- חיווט: 6 גיד למפצל קומה + 2 גיד לשפורפרת + 2 גיד למנעול החשמלי.
- אופן התקנה: על הטיח.
- טמפ' עבודה (צלזיוס):  40 ~ 10-.
- מידות פנל: רוחב 13 ס"מ,אורך 31.5 ס"מ,עומק 3.8 ס"מ.</t>
  </si>
  <si>
    <t>CCU-204AGF</t>
  </si>
  <si>
    <t>- מפצל קומה למערכת בית משותף אודיו.
- מתחבר לפנל דגם DR-2AG.
- בעל 4 יציאות לשפורפרת מדגם AP-2SAG.</t>
  </si>
  <si>
    <t>- מקור מתח: 24VDC 3A.
- חיווט: 6 גיד לפנל כניסה + 2 גיד לשפורפרת.</t>
  </si>
  <si>
    <t xml:space="preserve"> AP-2SAG</t>
  </si>
  <si>
    <t>- שפורפרת אודיו דקורטיבית.
- מתחבר למפצל קומה מדגם CCU-204AGF.
- לחצן לפתיחת דלת.</t>
  </si>
  <si>
    <t>- מקור מתח: מסופק מהמפצל קומה דגם CCU-204AGF.
- מרחק התקנה שפורפרת ממפצל קומה: עד 100 מ' כבל שזור 0.65 מ"מ.
- חיווט: 2 גיד.</t>
  </si>
  <si>
    <t>אביזרים נלווים</t>
  </si>
  <si>
    <t>גגון לפנל דגם DRC-4DC</t>
  </si>
  <si>
    <t>גגון גדול</t>
  </si>
  <si>
    <t>גגון לפנל דגם DRC-GAC</t>
  </si>
  <si>
    <t>גגון לפנל דגם DRC-nUC/UM</t>
  </si>
  <si>
    <t>פנל שמות</t>
  </si>
  <si>
    <t>תפסן מתכת למוניטור</t>
  </si>
  <si>
    <t>כבל 10 גיד COMMAX</t>
  </si>
  <si>
    <t>כבל 6 גיד COMMAX</t>
  </si>
  <si>
    <t>כבל 4 גיד COMMAX</t>
  </si>
  <si>
    <t>כבל 3 גיד COMMAX</t>
  </si>
  <si>
    <t>כבל 2 גיד COMMAX</t>
  </si>
  <si>
    <t>ספק קיר 12VDC 1A</t>
  </si>
  <si>
    <t>ספק קיר 24VDC 2A</t>
  </si>
  <si>
    <t>ספק מתכתי 24VDC 6.5A</t>
  </si>
  <si>
    <t>מחיר</t>
  </si>
  <si>
    <t xml:space="preserve"> אינטרקום דקורטיבי.
שלוחה למאסטר דגם CM-801
נקודה לנקודה.
- צלצול חזק ואודיו איכותי.</t>
  </si>
  <si>
    <t xml:space="preserve">מקור מתח: 12VDC 1mA  (מסופק מהמאסטר).
מרחק התקנה מהמאסטר: עד 300 מ' כבל שזור 0.65 מ"מ.
חיווט: 2 גיד.
- אופן התקנה: על-הטיח.
- טמפ' עבודה (צלזיוס):  40 ~ 0.
- הספק צריכה: המתנה 7mA  / מקסימום 160mA.
- מידות אינטרקום: רוחב 18.3 ס"מ,אורך 16.9 ס"מ,עומק 4.1 ס"מ.
</t>
  </si>
  <si>
    <t>אינטרקום דקורטיבי (מאסטר).
עד 10 שלוחות חיבור (שלוחות) ודיבור ללא הגבלה.
שלוחה מדגם CM-800S.
- צלצול חזק ואודיו איכותי.</t>
  </si>
  <si>
    <t xml:space="preserve"> אינטרקום דקורטיבי.
- עד 10 שלוחות חיבור במקביל ודיבור ללא הגבלה.
- אפשרות כריזה כללית לכל התחנות.
- צלצול חזק ואודיו איכותי.</t>
  </si>
  <si>
    <t xml:space="preserve"> אינטרקום דקורטיבי.
- שלוחה למאסטר דגם CM-810.
- צלצול חזק ואודיו איכותי.</t>
  </si>
  <si>
    <t xml:space="preserve">מקור מתח: 12VDC 1A.
- מרחק התקנה מכל אינטרקום: עד 300 מ' כבל שזור 0.65 מ"מ.
- חיווט: 2 גיד.
- אופן התקנה: על-הטיח.
- טמפ' עבודה (צלזיוס):  40 ~ 0.
- הספק צריכה: המתנה 60mA  / מקסימום 370mA.
- מידות אינטרקום: רוחב 18.3 ס"מ,אורך 16.9 ס"מ,עומק 4.1 ס"מ.
</t>
  </si>
  <si>
    <t xml:space="preserve"> מקור מתח: 12VDC 1A  (מסופק מהמאסטר).
- מרחק התקנה מהמאסטר: עד 300 מ' כבל שזור 0.65 מ"מ.
- חיווט: 2 גיד.
- אופן התקנה: על-הטיח.
- טמפ' עבודה (צלזיוס):  40 ~ 0.
- הספק צריכה: המתנה 60mA  / מקסימום 370mA.
- מידות אינטרקום: רוחב 18.3 ס"מ,אורך 16.9 ס"מ,עומק 4.1 ס"מ.
</t>
  </si>
  <si>
    <t xml:space="preserve">מקור מתח: 12VDC 1A.
- מרחק התקנה מהמאסטר: עד 300 מ' כבל שזור 0.65 מ"מ.
- חיווט: 2 גיד.
- אופן התקנה: על-הטיח.
- טמפ' עבודה (צלזיוס):  40 ~ 0.
- הספק צריכה: המתנה 7mA  / מקסימום 160mA.
- מידות אינטרקום: רוחב 18.3 ס"מ,אורך 16.9 ס"מ,עומק 4.1 ס"מ.
</t>
  </si>
  <si>
    <t>אינטרקום דקורטיבי (מאסטר).
- שלוחה מדגם CM-800.
- נקודה לנקודה.
- צלצול חזק ואודיו איכותי.</t>
  </si>
  <si>
    <t>פנל אינטרקום דקורטיבי 4 לחצנים.
- לחצנים מוארים.
- לחצנים בלבד.
- חיבור לפנל אינטרקום דגם: DR-nUM
- מקום חיצוני לשם דייר.
- מגע יבש לפתיחת מנעול חשמלי.</t>
  </si>
  <si>
    <t>טלפון: 077-2080730 / 054-4353954
מייל: dima@net-p.co.il
www.net-p.co.il</t>
  </si>
  <si>
    <t>חייגו: 077-2080730
או
במייל: dima@net-p.co.il</t>
  </si>
  <si>
    <t>נטפרו- מומחים במערכות בקרה!</t>
  </si>
  <si>
    <t>מחירון מערכות אינטרקום COMMAX</t>
  </si>
  <si>
    <t>פנל מצלמה בתים משותפים</t>
  </si>
  <si>
    <t>מערכות אודיו שולחניות - לבתים</t>
  </si>
  <si>
    <t>מערכות אודיו טלפוניה - לבתים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</si>
</sst>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₪&quot;#,##0"/>
    <numFmt numFmtId="165" formatCode="#,##0&quot;₪&quot;"/>
  </numFmts>
  <fonts count="46" x14ac:knownFonts="1">
    <font>
      <sz val="10"/>
      <color rgb="FF000000"/>
      <name val="Arial"/>
    </font>
    <font>
      <b/>
      <sz val="24"/>
      <color rgb="FFFFFFFF"/>
      <name val="Arial"/>
    </font>
    <font>
      <sz val="10"/>
      <name val="Arial"/>
    </font>
    <font>
      <b/>
      <sz val="18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sz val="14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sz val="1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sz val="11"/>
      <name val="Arial"/>
    </font>
    <font>
      <sz val="10"/>
      <name val="Arial"/>
    </font>
    <font>
      <sz val="12"/>
      <name val="Arial"/>
    </font>
    <font>
      <b/>
      <sz val="18"/>
      <color rgb="FFFFFFFF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b/>
      <sz val="18"/>
      <name val="Arial"/>
    </font>
    <font>
      <sz val="14"/>
      <name val="Arial"/>
    </font>
    <font>
      <sz val="10"/>
      <color rgb="FFFFFFFF"/>
      <name val="Arial"/>
    </font>
    <font>
      <sz val="14"/>
      <color rgb="FF000000"/>
      <name val="Arial"/>
    </font>
    <font>
      <b/>
      <u/>
      <sz val="14"/>
      <color rgb="FF000000"/>
      <name val="Arial"/>
    </font>
    <font>
      <b/>
      <u/>
      <sz val="14"/>
      <color rgb="FF000000"/>
      <name val="Arial"/>
    </font>
    <font>
      <sz val="24"/>
      <name val="Arial"/>
    </font>
    <font>
      <b/>
      <u/>
      <sz val="14"/>
      <color rgb="FF000000"/>
      <name val="Arial"/>
    </font>
    <font>
      <sz val="10"/>
      <color rgb="FFFF0000"/>
      <name val="Arial"/>
    </font>
    <font>
      <b/>
      <sz val="24"/>
      <name val="Arial"/>
      <family val="2"/>
    </font>
    <font>
      <b/>
      <sz val="18"/>
      <color rgb="FF00000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u/>
      <sz val="10"/>
      <color theme="10"/>
      <name val="Arial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6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B5394"/>
        <bgColor rgb="FF0B5394"/>
      </patternFill>
    </fill>
    <fill>
      <patternFill patternType="solid">
        <fgColor rgb="FFFFFFFF"/>
        <bgColor rgb="FFFFFFFF"/>
      </patternFill>
    </fill>
    <fill>
      <patternFill patternType="solid">
        <fgColor rgb="FF6FA8DC"/>
        <bgColor rgb="FF6FA8DC"/>
      </patternFill>
    </fill>
    <fill>
      <patternFill patternType="solid">
        <fgColor rgb="FFCFE2F3"/>
        <bgColor rgb="FFCFE2F3"/>
      </patternFill>
    </fill>
    <fill>
      <patternFill patternType="solid">
        <fgColor theme="0" tint="-0.34998626667073579"/>
        <bgColor rgb="FF0B5394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146"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2" fillId="3" borderId="0" xfId="0" applyFont="1" applyFill="1"/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right" vertical="top" wrapText="1"/>
    </xf>
    <xf numFmtId="0" fontId="5" fillId="3" borderId="8" xfId="0" applyFont="1" applyFill="1" applyBorder="1" applyAlignment="1">
      <alignment horizontal="center" vertical="top" wrapText="1"/>
    </xf>
    <xf numFmtId="0" fontId="6" fillId="3" borderId="8" xfId="0" applyFont="1" applyFill="1" applyBorder="1" applyAlignment="1">
      <alignment horizontal="right" vertical="top" wrapText="1"/>
    </xf>
    <xf numFmtId="0" fontId="7" fillId="3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right" vertical="top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right" vertical="top" wrapText="1"/>
    </xf>
    <xf numFmtId="0" fontId="0" fillId="3" borderId="10" xfId="0" applyFont="1" applyFill="1" applyBorder="1" applyAlignment="1">
      <alignment horizontal="right" vertical="top" wrapText="1"/>
    </xf>
    <xf numFmtId="0" fontId="10" fillId="5" borderId="8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right" vertical="top" wrapText="1"/>
    </xf>
    <xf numFmtId="0" fontId="11" fillId="5" borderId="1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2" fillId="3" borderId="0" xfId="0" applyFont="1" applyFill="1" applyAlignment="1"/>
    <xf numFmtId="0" fontId="6" fillId="3" borderId="10" xfId="0" applyFont="1" applyFill="1" applyBorder="1" applyAlignment="1">
      <alignment horizontal="right" vertical="top" wrapText="1"/>
    </xf>
    <xf numFmtId="0" fontId="3" fillId="3" borderId="8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right" vertical="top" wrapText="1"/>
    </xf>
    <xf numFmtId="165" fontId="14" fillId="3" borderId="10" xfId="0" applyNumberFormat="1" applyFont="1" applyFill="1" applyBorder="1" applyAlignment="1">
      <alignment horizontal="center" vertical="center" wrapText="1"/>
    </xf>
    <xf numFmtId="165" fontId="15" fillId="3" borderId="8" xfId="0" applyNumberFormat="1" applyFont="1" applyFill="1" applyBorder="1" applyAlignment="1">
      <alignment horizontal="center" vertical="center" wrapText="1"/>
    </xf>
    <xf numFmtId="165" fontId="16" fillId="5" borderId="10" xfId="0" applyNumberFormat="1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vertical="top"/>
    </xf>
    <xf numFmtId="0" fontId="20" fillId="3" borderId="0" xfId="0" applyFont="1" applyFill="1"/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horizontal="right" vertical="top" wrapText="1"/>
    </xf>
    <xf numFmtId="0" fontId="20" fillId="0" borderId="0" xfId="0" applyFont="1" applyAlignment="1">
      <alignment horizontal="right" vertical="top"/>
    </xf>
    <xf numFmtId="0" fontId="9" fillId="0" borderId="0" xfId="0" applyFont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27" fillId="5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/>
    </xf>
    <xf numFmtId="0" fontId="30" fillId="3" borderId="10" xfId="0" applyFont="1" applyFill="1" applyBorder="1" applyAlignment="1">
      <alignment horizontal="right" vertical="top" wrapText="1"/>
    </xf>
    <xf numFmtId="0" fontId="2" fillId="3" borderId="10" xfId="0" applyFont="1" applyFill="1" applyBorder="1"/>
    <xf numFmtId="0" fontId="6" fillId="3" borderId="10" xfId="0" applyFont="1" applyFill="1" applyBorder="1" applyAlignment="1">
      <alignment horizontal="right" vertical="top" wrapText="1"/>
    </xf>
    <xf numFmtId="0" fontId="31" fillId="5" borderId="10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32" fillId="3" borderId="10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5" borderId="10" xfId="0" applyFont="1" applyFill="1" applyBorder="1" applyAlignment="1">
      <alignment horizontal="right" vertical="top" wrapText="1"/>
    </xf>
    <xf numFmtId="0" fontId="6" fillId="3" borderId="10" xfId="0" applyFont="1" applyFill="1" applyBorder="1" applyAlignment="1">
      <alignment horizontal="right" vertical="top" wrapText="1"/>
    </xf>
    <xf numFmtId="0" fontId="0" fillId="0" borderId="10" xfId="0" applyFont="1" applyBorder="1" applyAlignment="1">
      <alignment horizontal="right" vertical="top" wrapText="1"/>
    </xf>
    <xf numFmtId="0" fontId="0" fillId="5" borderId="10" xfId="0" applyFont="1" applyFill="1" applyBorder="1" applyAlignment="1">
      <alignment horizontal="right" vertical="top" wrapText="1"/>
    </xf>
    <xf numFmtId="0" fontId="4" fillId="5" borderId="1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right" vertical="top" wrapText="1"/>
    </xf>
    <xf numFmtId="0" fontId="6" fillId="3" borderId="0" xfId="0" applyFont="1" applyFill="1" applyAlignment="1">
      <alignment horizontal="right" vertical="top" wrapText="1"/>
    </xf>
    <xf numFmtId="0" fontId="30" fillId="3" borderId="0" xfId="0" applyFont="1" applyFill="1" applyAlignment="1">
      <alignment horizontal="center" vertical="center" wrapText="1"/>
    </xf>
    <xf numFmtId="165" fontId="4" fillId="3" borderId="0" xfId="0" applyNumberFormat="1" applyFont="1" applyFill="1" applyAlignment="1">
      <alignment horizontal="center" vertical="center" wrapText="1"/>
    </xf>
    <xf numFmtId="0" fontId="33" fillId="3" borderId="0" xfId="0" applyFont="1" applyFill="1"/>
    <xf numFmtId="0" fontId="3" fillId="4" borderId="7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0" fillId="3" borderId="10" xfId="0" applyFont="1" applyFill="1" applyBorder="1" applyAlignment="1">
      <alignment horizontal="right" vertical="top" wrapText="1"/>
    </xf>
    <xf numFmtId="0" fontId="34" fillId="5" borderId="0" xfId="0" applyFont="1" applyFill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" fillId="0" borderId="8" xfId="0" applyFont="1" applyBorder="1"/>
    <xf numFmtId="0" fontId="21" fillId="0" borderId="8" xfId="0" applyFont="1" applyBorder="1" applyAlignment="1">
      <alignment horizontal="center" vertical="center"/>
    </xf>
    <xf numFmtId="0" fontId="28" fillId="0" borderId="8" xfId="0" applyFont="1" applyBorder="1"/>
    <xf numFmtId="0" fontId="27" fillId="0" borderId="10" xfId="0" applyFont="1" applyBorder="1" applyAlignment="1">
      <alignment horizontal="center" vertical="center"/>
    </xf>
    <xf numFmtId="0" fontId="2" fillId="0" borderId="10" xfId="0" applyFont="1" applyBorder="1"/>
    <xf numFmtId="0" fontId="21" fillId="0" borderId="10" xfId="0" applyFont="1" applyBorder="1" applyAlignment="1">
      <alignment horizontal="center" vertical="center"/>
    </xf>
    <xf numFmtId="0" fontId="28" fillId="0" borderId="10" xfId="0" applyFont="1" applyBorder="1"/>
    <xf numFmtId="0" fontId="37" fillId="4" borderId="9" xfId="0" applyFont="1" applyFill="1" applyBorder="1" applyAlignment="1">
      <alignment horizontal="center" vertical="center" wrapText="1"/>
    </xf>
    <xf numFmtId="0" fontId="38" fillId="3" borderId="10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38" fillId="5" borderId="10" xfId="0" applyFont="1" applyFill="1" applyBorder="1" applyAlignment="1">
      <alignment horizontal="center" vertical="center" wrapText="1"/>
    </xf>
    <xf numFmtId="0" fontId="39" fillId="3" borderId="8" xfId="0" applyFont="1" applyFill="1" applyBorder="1" applyAlignment="1">
      <alignment horizontal="center" vertical="center" wrapText="1"/>
    </xf>
    <xf numFmtId="0" fontId="37" fillId="4" borderId="9" xfId="0" applyFont="1" applyFill="1" applyBorder="1" applyAlignment="1">
      <alignment horizontal="center" vertical="top" wrapText="1"/>
    </xf>
    <xf numFmtId="0" fontId="38" fillId="5" borderId="0" xfId="0" applyFont="1" applyFill="1" applyAlignment="1">
      <alignment vertical="top" wrapText="1"/>
    </xf>
    <xf numFmtId="0" fontId="37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/>
    <xf numFmtId="164" fontId="43" fillId="0" borderId="8" xfId="0" applyNumberFormat="1" applyFont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5" fillId="0" borderId="11" xfId="1" applyFont="1" applyBorder="1" applyAlignment="1">
      <alignment horizontal="center" vertical="center"/>
    </xf>
    <xf numFmtId="0" fontId="45" fillId="0" borderId="12" xfId="1" applyFont="1" applyBorder="1" applyAlignment="1">
      <alignment horizontal="center" vertical="center"/>
    </xf>
    <xf numFmtId="0" fontId="45" fillId="0" borderId="13" xfId="1" applyFont="1" applyBorder="1" applyAlignment="1">
      <alignment horizontal="center" vertical="center"/>
    </xf>
    <xf numFmtId="0" fontId="45" fillId="0" borderId="14" xfId="1" applyFont="1" applyBorder="1" applyAlignment="1">
      <alignment horizontal="center" vertical="center"/>
    </xf>
    <xf numFmtId="0" fontId="45" fillId="0" borderId="15" xfId="1" applyFont="1" applyBorder="1" applyAlignment="1">
      <alignment horizontal="center" vertical="center"/>
    </xf>
    <xf numFmtId="0" fontId="45" fillId="0" borderId="16" xfId="1" applyFont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42" fillId="0" borderId="21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25" xfId="0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36" fillId="6" borderId="2" xfId="0" applyFont="1" applyFill="1" applyBorder="1" applyAlignment="1">
      <alignment horizontal="center" vertical="center" wrapText="1"/>
    </xf>
    <xf numFmtId="0" fontId="2" fillId="7" borderId="3" xfId="0" applyFont="1" applyFill="1" applyBorder="1"/>
    <xf numFmtId="0" fontId="2" fillId="7" borderId="4" xfId="0" applyFont="1" applyFill="1" applyBorder="1"/>
    <xf numFmtId="0" fontId="22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Normal" xfId="0" builtinId="0"/>
    <cellStyle name="היפר-קישור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jp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jp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png"/><Relationship Id="rId12" Type="http://schemas.openxmlformats.org/officeDocument/2006/relationships/image" Target="../media/image28.jp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jpg"/><Relationship Id="rId10" Type="http://schemas.openxmlformats.org/officeDocument/2006/relationships/image" Target="../media/image26.png"/><Relationship Id="rId4" Type="http://schemas.openxmlformats.org/officeDocument/2006/relationships/image" Target="../media/image20.jpg"/><Relationship Id="rId9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1.jpeg"/><Relationship Id="rId3" Type="http://schemas.openxmlformats.org/officeDocument/2006/relationships/image" Target="../media/image31.jpg"/><Relationship Id="rId7" Type="http://schemas.openxmlformats.org/officeDocument/2006/relationships/image" Target="../media/image35.png"/><Relationship Id="rId12" Type="http://schemas.openxmlformats.org/officeDocument/2006/relationships/image" Target="../media/image40.jpeg"/><Relationship Id="rId2" Type="http://schemas.openxmlformats.org/officeDocument/2006/relationships/image" Target="../media/image30.jpg"/><Relationship Id="rId1" Type="http://schemas.openxmlformats.org/officeDocument/2006/relationships/image" Target="../media/image29.jpg"/><Relationship Id="rId6" Type="http://schemas.openxmlformats.org/officeDocument/2006/relationships/image" Target="../media/image34.png"/><Relationship Id="rId11" Type="http://schemas.openxmlformats.org/officeDocument/2006/relationships/image" Target="../media/image39.jpeg"/><Relationship Id="rId5" Type="http://schemas.openxmlformats.org/officeDocument/2006/relationships/image" Target="../media/image33.png"/><Relationship Id="rId10" Type="http://schemas.openxmlformats.org/officeDocument/2006/relationships/image" Target="../media/image38.jpeg"/><Relationship Id="rId4" Type="http://schemas.openxmlformats.org/officeDocument/2006/relationships/image" Target="../media/image32.jpg"/><Relationship Id="rId9" Type="http://schemas.openxmlformats.org/officeDocument/2006/relationships/image" Target="../media/image37.png"/><Relationship Id="rId14" Type="http://schemas.openxmlformats.org/officeDocument/2006/relationships/image" Target="../media/image4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7" Type="http://schemas.openxmlformats.org/officeDocument/2006/relationships/image" Target="../media/image48.jpg"/><Relationship Id="rId2" Type="http://schemas.openxmlformats.org/officeDocument/2006/relationships/image" Target="../media/image44.jpg"/><Relationship Id="rId1" Type="http://schemas.openxmlformats.org/officeDocument/2006/relationships/image" Target="../media/image43.jpg"/><Relationship Id="rId6" Type="http://schemas.openxmlformats.org/officeDocument/2006/relationships/image" Target="../media/image15.png"/><Relationship Id="rId5" Type="http://schemas.openxmlformats.org/officeDocument/2006/relationships/image" Target="../media/image47.jp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jpeg"/><Relationship Id="rId3" Type="http://schemas.openxmlformats.org/officeDocument/2006/relationships/image" Target="../media/image54.png"/><Relationship Id="rId7" Type="http://schemas.openxmlformats.org/officeDocument/2006/relationships/image" Target="../media/image58.jpeg"/><Relationship Id="rId12" Type="http://schemas.openxmlformats.org/officeDocument/2006/relationships/image" Target="../media/image63.jpg"/><Relationship Id="rId17" Type="http://schemas.openxmlformats.org/officeDocument/2006/relationships/image" Target="../media/image68.jpeg"/><Relationship Id="rId2" Type="http://schemas.openxmlformats.org/officeDocument/2006/relationships/image" Target="../media/image53.png"/><Relationship Id="rId16" Type="http://schemas.openxmlformats.org/officeDocument/2006/relationships/image" Target="../media/image67.jpeg"/><Relationship Id="rId1" Type="http://schemas.openxmlformats.org/officeDocument/2006/relationships/image" Target="../media/image52.png"/><Relationship Id="rId6" Type="http://schemas.openxmlformats.org/officeDocument/2006/relationships/image" Target="../media/image57.jpe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10" Type="http://schemas.openxmlformats.org/officeDocument/2006/relationships/image" Target="../media/image61.png"/><Relationship Id="rId4" Type="http://schemas.openxmlformats.org/officeDocument/2006/relationships/image" Target="../media/image55.png"/><Relationship Id="rId9" Type="http://schemas.openxmlformats.org/officeDocument/2006/relationships/image" Target="../media/image60.jpeg"/><Relationship Id="rId14" Type="http://schemas.openxmlformats.org/officeDocument/2006/relationships/image" Target="../media/image6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openxmlformats.org/officeDocument/2006/relationships/image" Target="../media/image71.jpeg"/><Relationship Id="rId7" Type="http://schemas.openxmlformats.org/officeDocument/2006/relationships/image" Target="../media/image75.jpg"/><Relationship Id="rId2" Type="http://schemas.openxmlformats.org/officeDocument/2006/relationships/image" Target="../media/image70.jpeg"/><Relationship Id="rId1" Type="http://schemas.openxmlformats.org/officeDocument/2006/relationships/image" Target="../media/image69.png"/><Relationship Id="rId6" Type="http://schemas.openxmlformats.org/officeDocument/2006/relationships/image" Target="../media/image74.png"/><Relationship Id="rId11" Type="http://schemas.openxmlformats.org/officeDocument/2006/relationships/image" Target="../media/image79.png"/><Relationship Id="rId5" Type="http://schemas.openxmlformats.org/officeDocument/2006/relationships/image" Target="../media/image73.jpeg"/><Relationship Id="rId10" Type="http://schemas.openxmlformats.org/officeDocument/2006/relationships/image" Target="../media/image78.png"/><Relationship Id="rId4" Type="http://schemas.openxmlformats.org/officeDocument/2006/relationships/image" Target="../media/image72.jpeg"/><Relationship Id="rId9" Type="http://schemas.openxmlformats.org/officeDocument/2006/relationships/image" Target="../media/image7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13" Type="http://schemas.openxmlformats.org/officeDocument/2006/relationships/image" Target="../media/image92.jp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12" Type="http://schemas.openxmlformats.org/officeDocument/2006/relationships/image" Target="../media/image91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11" Type="http://schemas.openxmlformats.org/officeDocument/2006/relationships/image" Target="../media/image90.png"/><Relationship Id="rId5" Type="http://schemas.openxmlformats.org/officeDocument/2006/relationships/image" Target="../media/image84.png"/><Relationship Id="rId10" Type="http://schemas.openxmlformats.org/officeDocument/2006/relationships/image" Target="../media/image89.png"/><Relationship Id="rId4" Type="http://schemas.openxmlformats.org/officeDocument/2006/relationships/image" Target="../media/image83.png"/><Relationship Id="rId9" Type="http://schemas.openxmlformats.org/officeDocument/2006/relationships/image" Target="../media/image88.png"/><Relationship Id="rId14" Type="http://schemas.openxmlformats.org/officeDocument/2006/relationships/image" Target="../media/image9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328405</xdr:colOff>
      <xdr:row>4</xdr:row>
      <xdr:rowOff>154329</xdr:rowOff>
    </xdr:from>
    <xdr:to>
      <xdr:col>10</xdr:col>
      <xdr:colOff>1118566</xdr:colOff>
      <xdr:row>10</xdr:row>
      <xdr:rowOff>57797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4163684" y="802029"/>
          <a:ext cx="2618961" cy="8750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</xdr:row>
      <xdr:rowOff>133352</xdr:rowOff>
    </xdr:from>
    <xdr:to>
      <xdr:col>5</xdr:col>
      <xdr:colOff>47300</xdr:colOff>
      <xdr:row>10</xdr:row>
      <xdr:rowOff>19050</xdr:rowOff>
    </xdr:to>
    <xdr:pic>
      <xdr:nvPicPr>
        <xdr:cNvPr id="6" name="תמונה 5"/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86800900" y="781052"/>
          <a:ext cx="3257225" cy="857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333375</xdr:colOff>
      <xdr:row>2</xdr:row>
      <xdr:rowOff>142875</xdr:rowOff>
    </xdr:from>
    <xdr:ext cx="1962150" cy="1352550"/>
    <xdr:pic>
      <xdr:nvPicPr>
        <xdr:cNvPr id="2" name="image1.jpg" title="תמונה"/>
        <xdr:cNvPicPr preferRelativeResize="0"/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5218025" y="1781175"/>
          <a:ext cx="1962150" cy="13525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21</xdr:row>
      <xdr:rowOff>38100</xdr:rowOff>
    </xdr:from>
    <xdr:ext cx="1924050" cy="1314450"/>
    <xdr:pic>
      <xdr:nvPicPr>
        <xdr:cNvPr id="3" name="image3.jp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20</xdr:row>
      <xdr:rowOff>114300</xdr:rowOff>
    </xdr:from>
    <xdr:ext cx="2276475" cy="1381125"/>
    <xdr:pic>
      <xdr:nvPicPr>
        <xdr:cNvPr id="4" name="image5.jp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18</xdr:row>
      <xdr:rowOff>0</xdr:rowOff>
    </xdr:from>
    <xdr:ext cx="1428750" cy="1590675"/>
    <xdr:pic>
      <xdr:nvPicPr>
        <xdr:cNvPr id="5" name="image7.jpg" title="תמונה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6</xdr:row>
      <xdr:rowOff>19050</xdr:rowOff>
    </xdr:from>
    <xdr:ext cx="1514475" cy="1504950"/>
    <xdr:pic>
      <xdr:nvPicPr>
        <xdr:cNvPr id="6" name="image6.jpg" title="תמונה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3</xdr:row>
      <xdr:rowOff>104775</xdr:rowOff>
    </xdr:from>
    <xdr:ext cx="2266950" cy="1476375"/>
    <xdr:pic>
      <xdr:nvPicPr>
        <xdr:cNvPr id="7" name="image11.png" title="תמונה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765151350" y="4219575"/>
          <a:ext cx="2266950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4</xdr:row>
      <xdr:rowOff>314325</xdr:rowOff>
    </xdr:from>
    <xdr:ext cx="2257425" cy="1238250"/>
    <xdr:pic>
      <xdr:nvPicPr>
        <xdr:cNvPr id="8" name="image49.png" title="תמונה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65122775" y="6334125"/>
          <a:ext cx="2257425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5</xdr:row>
      <xdr:rowOff>66675</xdr:rowOff>
    </xdr:from>
    <xdr:ext cx="2305050" cy="1266825"/>
    <xdr:pic>
      <xdr:nvPicPr>
        <xdr:cNvPr id="9" name="image12.png" title="תמונה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8</xdr:row>
      <xdr:rowOff>19050</xdr:rowOff>
    </xdr:from>
    <xdr:ext cx="1857375" cy="1809750"/>
    <xdr:pic>
      <xdr:nvPicPr>
        <xdr:cNvPr id="10" name="image14.jpg" title="תמונה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</xdr:row>
      <xdr:rowOff>28575</xdr:rowOff>
    </xdr:from>
    <xdr:ext cx="1857375" cy="1809750"/>
    <xdr:pic>
      <xdr:nvPicPr>
        <xdr:cNvPr id="11" name="image14.jpg" title="תמונה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9</xdr:row>
      <xdr:rowOff>28575</xdr:rowOff>
    </xdr:from>
    <xdr:ext cx="1857375" cy="1809750"/>
    <xdr:pic>
      <xdr:nvPicPr>
        <xdr:cNvPr id="12" name="image14.jpg" title="תמונה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10</xdr:row>
      <xdr:rowOff>47625</xdr:rowOff>
    </xdr:from>
    <xdr:ext cx="1857375" cy="1809750"/>
    <xdr:pic>
      <xdr:nvPicPr>
        <xdr:cNvPr id="13" name="image14.jpg" title="תמונה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17</xdr:row>
      <xdr:rowOff>19050</xdr:rowOff>
    </xdr:from>
    <xdr:ext cx="1495425" cy="1590675"/>
    <xdr:pic>
      <xdr:nvPicPr>
        <xdr:cNvPr id="14" name="image19.jpg" title="תמונה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16</xdr:row>
      <xdr:rowOff>28575</xdr:rowOff>
    </xdr:from>
    <xdr:ext cx="1495425" cy="1590675"/>
    <xdr:pic>
      <xdr:nvPicPr>
        <xdr:cNvPr id="15" name="image19.jpg" title="תמונה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</xdr:row>
      <xdr:rowOff>142875</xdr:rowOff>
    </xdr:from>
    <xdr:ext cx="2324100" cy="1438275"/>
    <xdr:pic>
      <xdr:nvPicPr>
        <xdr:cNvPr id="16" name="image22.jpg" title="תמונה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19</xdr:row>
      <xdr:rowOff>9525</xdr:rowOff>
    </xdr:from>
    <xdr:ext cx="1143000" cy="1504950"/>
    <xdr:pic>
      <xdr:nvPicPr>
        <xdr:cNvPr id="17" name="image28.png" title="תמונה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10</xdr:row>
      <xdr:rowOff>1895475</xdr:rowOff>
    </xdr:from>
    <xdr:ext cx="781050" cy="647700"/>
    <xdr:pic>
      <xdr:nvPicPr>
        <xdr:cNvPr id="18" name="image20.png" title="תמונה"/>
        <xdr:cNvPicPr preferRelativeResize="0"/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76200</xdr:rowOff>
    </xdr:from>
    <xdr:ext cx="2162175" cy="1695450"/>
    <xdr:pic>
      <xdr:nvPicPr>
        <xdr:cNvPr id="19" name="image23.jpg" title="תמונה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13</xdr:row>
      <xdr:rowOff>57150</xdr:rowOff>
    </xdr:from>
    <xdr:ext cx="2162175" cy="1695450"/>
    <xdr:pic>
      <xdr:nvPicPr>
        <xdr:cNvPr id="20" name="image23.jpg" title="תמונה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14</xdr:row>
      <xdr:rowOff>28575</xdr:rowOff>
    </xdr:from>
    <xdr:ext cx="2162175" cy="1695450"/>
    <xdr:pic>
      <xdr:nvPicPr>
        <xdr:cNvPr id="21" name="image23.jpg" title="תמונה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15</xdr:row>
      <xdr:rowOff>57150</xdr:rowOff>
    </xdr:from>
    <xdr:ext cx="2162175" cy="1695450"/>
    <xdr:pic>
      <xdr:nvPicPr>
        <xdr:cNvPr id="22" name="image23.jpg" title="תמונה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419099</xdr:colOff>
      <xdr:row>10</xdr:row>
      <xdr:rowOff>85725</xdr:rowOff>
    </xdr:from>
    <xdr:ext cx="904876" cy="1162050"/>
    <xdr:pic>
      <xdr:nvPicPr>
        <xdr:cNvPr id="2" name="image4.jp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69932900" y="13830300"/>
          <a:ext cx="904876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6</xdr:row>
      <xdr:rowOff>47625</xdr:rowOff>
    </xdr:from>
    <xdr:ext cx="847724" cy="1314450"/>
    <xdr:pic>
      <xdr:nvPicPr>
        <xdr:cNvPr id="3" name="image8.jp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69951951" y="8105775"/>
          <a:ext cx="847724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1247775</xdr:colOff>
      <xdr:row>7</xdr:row>
      <xdr:rowOff>171450</xdr:rowOff>
    </xdr:from>
    <xdr:ext cx="400050" cy="1076326"/>
    <xdr:pic>
      <xdr:nvPicPr>
        <xdr:cNvPr id="4" name="image9.jpg" title="תמונה"/>
        <xdr:cNvPicPr preferRelativeResize="0"/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9609050" y="9639300"/>
          <a:ext cx="400050" cy="1076326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</xdr:row>
      <xdr:rowOff>85725</xdr:rowOff>
    </xdr:from>
    <xdr:ext cx="1028700" cy="1200150"/>
    <xdr:pic>
      <xdr:nvPicPr>
        <xdr:cNvPr id="5" name="image10.jpg" title="תמונה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9</xdr:row>
      <xdr:rowOff>38101</xdr:rowOff>
    </xdr:from>
    <xdr:ext cx="809624" cy="1533524"/>
    <xdr:pic>
      <xdr:nvPicPr>
        <xdr:cNvPr id="6" name="image13.jpg" title="תמונה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769980526" y="12172951"/>
          <a:ext cx="809624" cy="153352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323849</xdr:colOff>
      <xdr:row>8</xdr:row>
      <xdr:rowOff>85725</xdr:rowOff>
    </xdr:from>
    <xdr:ext cx="1152526" cy="1162050"/>
    <xdr:pic>
      <xdr:nvPicPr>
        <xdr:cNvPr id="7" name="image15.png" title="תמונה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769780500" y="10887075"/>
          <a:ext cx="1152526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4</xdr:row>
      <xdr:rowOff>57150</xdr:rowOff>
    </xdr:from>
    <xdr:ext cx="714374" cy="1257300"/>
    <xdr:pic>
      <xdr:nvPicPr>
        <xdr:cNvPr id="8" name="image16.png" title="תמונה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69999576" y="5095875"/>
          <a:ext cx="714374" cy="12573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2</xdr:row>
      <xdr:rowOff>57150</xdr:rowOff>
    </xdr:from>
    <xdr:ext cx="733425" cy="1619250"/>
    <xdr:pic>
      <xdr:nvPicPr>
        <xdr:cNvPr id="9" name="image17.jpg" title="תמונה"/>
        <xdr:cNvPicPr preferRelativeResize="0"/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5</xdr:row>
      <xdr:rowOff>47625</xdr:rowOff>
    </xdr:from>
    <xdr:ext cx="723900" cy="1600200"/>
    <xdr:pic>
      <xdr:nvPicPr>
        <xdr:cNvPr id="10" name="image18.jpg" title="תמונה"/>
        <xdr:cNvPicPr preferRelativeResize="0"/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1076325</xdr:colOff>
      <xdr:row>2</xdr:row>
      <xdr:rowOff>38100</xdr:rowOff>
    </xdr:from>
    <xdr:ext cx="666750" cy="552450"/>
    <xdr:pic>
      <xdr:nvPicPr>
        <xdr:cNvPr id="11" name="image20.png" title="תמונה"/>
        <xdr:cNvPicPr preferRelativeResize="0"/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5</xdr:row>
      <xdr:rowOff>28575</xdr:rowOff>
    </xdr:from>
    <xdr:ext cx="704850" cy="581025"/>
    <xdr:pic>
      <xdr:nvPicPr>
        <xdr:cNvPr id="12" name="image20.png" title="תמונה"/>
        <xdr:cNvPicPr preferRelativeResize="0"/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304799</xdr:colOff>
      <xdr:row>3</xdr:row>
      <xdr:rowOff>95250</xdr:rowOff>
    </xdr:from>
    <xdr:ext cx="1114426" cy="1485900"/>
    <xdr:pic>
      <xdr:nvPicPr>
        <xdr:cNvPr id="13" name="image21.jpg" title="תמונה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769837650" y="3486150"/>
          <a:ext cx="1114426" cy="14859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</xdr:row>
      <xdr:rowOff>104775</xdr:rowOff>
    </xdr:from>
    <xdr:ext cx="752474" cy="1295400"/>
    <xdr:pic>
      <xdr:nvPicPr>
        <xdr:cNvPr id="2" name="image24.jp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64989426" y="1828800"/>
          <a:ext cx="752474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533399</xdr:colOff>
      <xdr:row>10</xdr:row>
      <xdr:rowOff>76200</xdr:rowOff>
    </xdr:from>
    <xdr:ext cx="619126" cy="1552576"/>
    <xdr:pic>
      <xdr:nvPicPr>
        <xdr:cNvPr id="3" name="image25.jp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65056100" y="15420975"/>
          <a:ext cx="619126" cy="1552576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11</xdr:row>
      <xdr:rowOff>0</xdr:rowOff>
    </xdr:from>
    <xdr:ext cx="647700" cy="1590675"/>
    <xdr:pic>
      <xdr:nvPicPr>
        <xdr:cNvPr id="4" name="image26.jp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765160875" y="17116425"/>
          <a:ext cx="647700" cy="1590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4</xdr:row>
      <xdr:rowOff>209550</xdr:rowOff>
    </xdr:from>
    <xdr:ext cx="638175" cy="1619250"/>
    <xdr:pic>
      <xdr:nvPicPr>
        <xdr:cNvPr id="5" name="image27.jpg" title="תמונה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65027525" y="5372100"/>
          <a:ext cx="638175" cy="16192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13</xdr:row>
      <xdr:rowOff>133350</xdr:rowOff>
    </xdr:from>
    <xdr:ext cx="628650" cy="1466850"/>
    <xdr:pic>
      <xdr:nvPicPr>
        <xdr:cNvPr id="6" name="image29.png" title="תמונה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765094200" y="20764500"/>
          <a:ext cx="6286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438149</xdr:colOff>
      <xdr:row>12</xdr:row>
      <xdr:rowOff>57150</xdr:rowOff>
    </xdr:from>
    <xdr:ext cx="609600" cy="1533525"/>
    <xdr:pic>
      <xdr:nvPicPr>
        <xdr:cNvPr id="7" name="image32.png" title="תמונה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765160876" y="18907125"/>
          <a:ext cx="609600" cy="1533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449707</xdr:colOff>
      <xdr:row>14</xdr:row>
      <xdr:rowOff>76200</xdr:rowOff>
    </xdr:from>
    <xdr:ext cx="674242" cy="1600200"/>
    <xdr:pic>
      <xdr:nvPicPr>
        <xdr:cNvPr id="8" name="image30.png" title="תמונה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65084676" y="22393275"/>
          <a:ext cx="674242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14</xdr:row>
      <xdr:rowOff>1752600</xdr:rowOff>
    </xdr:from>
    <xdr:ext cx="676275" cy="1600803"/>
    <xdr:pic>
      <xdr:nvPicPr>
        <xdr:cNvPr id="9" name="image31.png" title="תמונה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65084675" y="24069675"/>
          <a:ext cx="676275" cy="1600803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</xdr:row>
      <xdr:rowOff>171450</xdr:rowOff>
    </xdr:from>
    <xdr:ext cx="1590675" cy="1123950"/>
    <xdr:pic>
      <xdr:nvPicPr>
        <xdr:cNvPr id="10" name="image53.png" title="תמונה"/>
        <xdr:cNvPicPr preferRelativeResize="0"/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561975</xdr:colOff>
      <xdr:row>5</xdr:row>
      <xdr:rowOff>171450</xdr:rowOff>
    </xdr:from>
    <xdr:ext cx="666750" cy="1590676"/>
    <xdr:pic>
      <xdr:nvPicPr>
        <xdr:cNvPr id="11" name="image33.jpg" title="תמונה"/>
        <xdr:cNvPicPr preferRelativeResize="0"/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4979900" y="7239000"/>
          <a:ext cx="666750" cy="1590676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495300</xdr:colOff>
      <xdr:row>6</xdr:row>
      <xdr:rowOff>85725</xdr:rowOff>
    </xdr:from>
    <xdr:ext cx="742950" cy="1800225"/>
    <xdr:pic>
      <xdr:nvPicPr>
        <xdr:cNvPr id="12" name="image34.jpg" title="תמונה"/>
        <xdr:cNvPicPr preferRelativeResize="0"/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4970375" y="9248775"/>
          <a:ext cx="742950" cy="1800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7</xdr:row>
      <xdr:rowOff>19050</xdr:rowOff>
    </xdr:from>
    <xdr:ext cx="771525" cy="1819275"/>
    <xdr:pic>
      <xdr:nvPicPr>
        <xdr:cNvPr id="13" name="image35.jpg" title="תמונה"/>
        <xdr:cNvPicPr preferRelativeResize="0"/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5027525" y="10067925"/>
          <a:ext cx="771525" cy="1819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8</xdr:row>
      <xdr:rowOff>28575</xdr:rowOff>
    </xdr:from>
    <xdr:ext cx="866775" cy="1628775"/>
    <xdr:pic>
      <xdr:nvPicPr>
        <xdr:cNvPr id="14" name="image36.jpg" title="תמונה"/>
        <xdr:cNvPicPr preferRelativeResize="0"/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5027525" y="11944350"/>
          <a:ext cx="866775" cy="16287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9</xdr:row>
      <xdr:rowOff>28575</xdr:rowOff>
    </xdr:from>
    <xdr:ext cx="885825" cy="1619250"/>
    <xdr:pic>
      <xdr:nvPicPr>
        <xdr:cNvPr id="15" name="image37.jpg" title="תמונה"/>
        <xdr:cNvPicPr preferRelativeResize="0"/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5008475" y="13658850"/>
          <a:ext cx="88582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</xdr:colOff>
      <xdr:row>2</xdr:row>
      <xdr:rowOff>333375</xdr:rowOff>
    </xdr:from>
    <xdr:ext cx="1914525" cy="1419225"/>
    <xdr:pic>
      <xdr:nvPicPr>
        <xdr:cNvPr id="2" name="image38.jp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</xdr:row>
      <xdr:rowOff>95250</xdr:rowOff>
    </xdr:from>
    <xdr:ext cx="1885950" cy="1314450"/>
    <xdr:pic>
      <xdr:nvPicPr>
        <xdr:cNvPr id="3" name="image39.jp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4</xdr:row>
      <xdr:rowOff>28575</xdr:rowOff>
    </xdr:from>
    <xdr:ext cx="790575" cy="1895475"/>
    <xdr:pic>
      <xdr:nvPicPr>
        <xdr:cNvPr id="4" name="image40.jp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5</xdr:row>
      <xdr:rowOff>57150</xdr:rowOff>
    </xdr:from>
    <xdr:ext cx="1219200" cy="1581150"/>
    <xdr:pic>
      <xdr:nvPicPr>
        <xdr:cNvPr id="5" name="image41.png" title="תמונה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6</xdr:row>
      <xdr:rowOff>57150</xdr:rowOff>
    </xdr:from>
    <xdr:ext cx="1438275" cy="1428750"/>
    <xdr:pic>
      <xdr:nvPicPr>
        <xdr:cNvPr id="6" name="image42.jpg" title="תמונה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0</xdr:row>
      <xdr:rowOff>85725</xdr:rowOff>
    </xdr:from>
    <xdr:ext cx="781050" cy="647700"/>
    <xdr:pic>
      <xdr:nvPicPr>
        <xdr:cNvPr id="7" name="image20.png" title="תמונה"/>
        <xdr:cNvPicPr preferRelativeResize="0"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457200</xdr:colOff>
      <xdr:row>0</xdr:row>
      <xdr:rowOff>76200</xdr:rowOff>
    </xdr:from>
    <xdr:ext cx="781050" cy="647700"/>
    <xdr:pic>
      <xdr:nvPicPr>
        <xdr:cNvPr id="8" name="image20.png" title="תמונה"/>
        <xdr:cNvPicPr preferRelativeResize="0"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561975</xdr:colOff>
      <xdr:row>3</xdr:row>
      <xdr:rowOff>28575</xdr:rowOff>
    </xdr:from>
    <xdr:ext cx="790575" cy="1876425"/>
    <xdr:pic>
      <xdr:nvPicPr>
        <xdr:cNvPr id="9" name="image43.jpg" title="תמונה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</xdr:colOff>
      <xdr:row>2</xdr:row>
      <xdr:rowOff>390525</xdr:rowOff>
    </xdr:from>
    <xdr:ext cx="1657350" cy="971550"/>
    <xdr:pic>
      <xdr:nvPicPr>
        <xdr:cNvPr id="2" name="image44.pn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923925</xdr:colOff>
      <xdr:row>3</xdr:row>
      <xdr:rowOff>152400</xdr:rowOff>
    </xdr:from>
    <xdr:ext cx="1647825" cy="962025"/>
    <xdr:pic>
      <xdr:nvPicPr>
        <xdr:cNvPr id="3" name="image44.pn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5</xdr:row>
      <xdr:rowOff>76200</xdr:rowOff>
    </xdr:from>
    <xdr:ext cx="1685925" cy="1114425"/>
    <xdr:pic>
      <xdr:nvPicPr>
        <xdr:cNvPr id="4" name="image45.pn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</xdr:row>
      <xdr:rowOff>333375</xdr:rowOff>
    </xdr:from>
    <xdr:ext cx="1581150" cy="1104900"/>
    <xdr:pic>
      <xdr:nvPicPr>
        <xdr:cNvPr id="5" name="image46.jp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765208500" y="7477125"/>
          <a:ext cx="15811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4</xdr:row>
      <xdr:rowOff>57150</xdr:rowOff>
    </xdr:from>
    <xdr:ext cx="1600200" cy="1133475"/>
    <xdr:pic>
      <xdr:nvPicPr>
        <xdr:cNvPr id="6" name="image46.jp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1057275</xdr:colOff>
      <xdr:row>2</xdr:row>
      <xdr:rowOff>66675</xdr:rowOff>
    </xdr:from>
    <xdr:ext cx="600075" cy="1285875"/>
    <xdr:pic>
      <xdr:nvPicPr>
        <xdr:cNvPr id="2" name="image47.pn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2</xdr:row>
      <xdr:rowOff>95250</xdr:rowOff>
    </xdr:from>
    <xdr:ext cx="752475" cy="1066800"/>
    <xdr:pic>
      <xdr:nvPicPr>
        <xdr:cNvPr id="3" name="image48.pn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1057275</xdr:colOff>
      <xdr:row>3</xdr:row>
      <xdr:rowOff>28575</xdr:rowOff>
    </xdr:from>
    <xdr:ext cx="600075" cy="1285875"/>
    <xdr:pic>
      <xdr:nvPicPr>
        <xdr:cNvPr id="4" name="image47.pn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</xdr:row>
      <xdr:rowOff>161925</xdr:rowOff>
    </xdr:from>
    <xdr:ext cx="752475" cy="1066800"/>
    <xdr:pic>
      <xdr:nvPicPr>
        <xdr:cNvPr id="5" name="image48.png" title="תמונה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4</xdr:row>
      <xdr:rowOff>19050</xdr:rowOff>
    </xdr:from>
    <xdr:ext cx="600075" cy="1285875"/>
    <xdr:pic>
      <xdr:nvPicPr>
        <xdr:cNvPr id="6" name="image47.pn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</xdr:row>
      <xdr:rowOff>180975</xdr:rowOff>
    </xdr:from>
    <xdr:ext cx="723900" cy="981075"/>
    <xdr:pic>
      <xdr:nvPicPr>
        <xdr:cNvPr id="7" name="image55.pn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1304925</xdr:colOff>
      <xdr:row>7</xdr:row>
      <xdr:rowOff>38100</xdr:rowOff>
    </xdr:from>
    <xdr:ext cx="523875" cy="990600"/>
    <xdr:pic>
      <xdr:nvPicPr>
        <xdr:cNvPr id="8" name="image50.png" title="תמונה"/>
        <xdr:cNvPicPr preferRelativeResize="0"/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</xdr:row>
      <xdr:rowOff>47625</xdr:rowOff>
    </xdr:from>
    <xdr:ext cx="514350" cy="981075"/>
    <xdr:pic>
      <xdr:nvPicPr>
        <xdr:cNvPr id="9" name="image50.png" title="תמונה"/>
        <xdr:cNvPicPr preferRelativeResize="0"/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628650</xdr:colOff>
      <xdr:row>7</xdr:row>
      <xdr:rowOff>57150</xdr:rowOff>
    </xdr:from>
    <xdr:ext cx="609600" cy="876300"/>
    <xdr:pic>
      <xdr:nvPicPr>
        <xdr:cNvPr id="10" name="image48.png" title="תמונה"/>
        <xdr:cNvPicPr preferRelativeResize="0"/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8</xdr:row>
      <xdr:rowOff>38100</xdr:rowOff>
    </xdr:from>
    <xdr:ext cx="1266825" cy="1019175"/>
    <xdr:pic>
      <xdr:nvPicPr>
        <xdr:cNvPr id="11" name="image51.jpg" title="תמונה"/>
        <xdr:cNvPicPr preferRelativeResize="0"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419100</xdr:colOff>
      <xdr:row>9</xdr:row>
      <xdr:rowOff>19050</xdr:rowOff>
    </xdr:from>
    <xdr:ext cx="704850" cy="1266825"/>
    <xdr:pic>
      <xdr:nvPicPr>
        <xdr:cNvPr id="12" name="image52.jpg" title="תמונה"/>
        <xdr:cNvPicPr preferRelativeResize="0"/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10</xdr:row>
      <xdr:rowOff>47625</xdr:rowOff>
    </xdr:from>
    <xdr:ext cx="733425" cy="1323975"/>
    <xdr:pic>
      <xdr:nvPicPr>
        <xdr:cNvPr id="13" name="image56.png" title="תמונה"/>
        <xdr:cNvPicPr preferRelativeResize="0"/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11</xdr:row>
      <xdr:rowOff>19050</xdr:rowOff>
    </xdr:from>
    <xdr:ext cx="742950" cy="1362075"/>
    <xdr:pic>
      <xdr:nvPicPr>
        <xdr:cNvPr id="14" name="image54.jpg" title="תמונה"/>
        <xdr:cNvPicPr preferRelativeResize="0"/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523875</xdr:colOff>
      <xdr:row>12</xdr:row>
      <xdr:rowOff>19050</xdr:rowOff>
    </xdr:from>
    <xdr:ext cx="542925" cy="1381125"/>
    <xdr:pic>
      <xdr:nvPicPr>
        <xdr:cNvPr id="15" name="image59.png" title="תמונה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13</xdr:row>
      <xdr:rowOff>19050</xdr:rowOff>
    </xdr:from>
    <xdr:ext cx="695325" cy="1238250"/>
    <xdr:pic>
      <xdr:nvPicPr>
        <xdr:cNvPr id="16" name="image60.png" title="תמונה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14</xdr:row>
      <xdr:rowOff>85725</xdr:rowOff>
    </xdr:from>
    <xdr:ext cx="1438275" cy="1200150"/>
    <xdr:pic>
      <xdr:nvPicPr>
        <xdr:cNvPr id="17" name="image57.jpg" title="תמונה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</xdr:row>
      <xdr:rowOff>38100</xdr:rowOff>
    </xdr:from>
    <xdr:ext cx="1704975" cy="1247775"/>
    <xdr:pic>
      <xdr:nvPicPr>
        <xdr:cNvPr id="18" name="image58.jpg" title="תמונה"/>
        <xdr:cNvPicPr preferRelativeResize="0"/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981075</xdr:colOff>
      <xdr:row>16</xdr:row>
      <xdr:rowOff>38100</xdr:rowOff>
    </xdr:from>
    <xdr:ext cx="847725" cy="571500"/>
    <xdr:pic>
      <xdr:nvPicPr>
        <xdr:cNvPr id="19" name="image66.png" title="תמונה"/>
        <xdr:cNvPicPr preferRelativeResize="0"/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16</xdr:row>
      <xdr:rowOff>552450</xdr:rowOff>
    </xdr:from>
    <xdr:ext cx="1181100" cy="676275"/>
    <xdr:pic>
      <xdr:nvPicPr>
        <xdr:cNvPr id="20" name="image63.png" title="תמונה"/>
        <xdr:cNvPicPr preferRelativeResize="0"/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17</xdr:row>
      <xdr:rowOff>28575</xdr:rowOff>
    </xdr:from>
    <xdr:ext cx="1238250" cy="1152525"/>
    <xdr:pic>
      <xdr:nvPicPr>
        <xdr:cNvPr id="21" name="image61.jpg" title="תמונה"/>
        <xdr:cNvPicPr preferRelativeResize="0"/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895350</xdr:colOff>
      <xdr:row>4</xdr:row>
      <xdr:rowOff>1343025</xdr:rowOff>
    </xdr:from>
    <xdr:ext cx="666750" cy="1238250"/>
    <xdr:pic>
      <xdr:nvPicPr>
        <xdr:cNvPr id="22" name="image62.jpg" title="תמונה"/>
        <xdr:cNvPicPr preferRelativeResize="0"/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</xdr:row>
      <xdr:rowOff>104775</xdr:rowOff>
    </xdr:from>
    <xdr:ext cx="723900" cy="981075"/>
    <xdr:pic>
      <xdr:nvPicPr>
        <xdr:cNvPr id="23" name="image55.pn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895350</xdr:colOff>
      <xdr:row>6</xdr:row>
      <xdr:rowOff>19050</xdr:rowOff>
    </xdr:from>
    <xdr:ext cx="666750" cy="1238250"/>
    <xdr:pic>
      <xdr:nvPicPr>
        <xdr:cNvPr id="24" name="image62.jpg" title="תמונה"/>
        <xdr:cNvPicPr preferRelativeResize="0"/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</xdr:row>
      <xdr:rowOff>123825</xdr:rowOff>
    </xdr:from>
    <xdr:ext cx="723900" cy="981075"/>
    <xdr:pic>
      <xdr:nvPicPr>
        <xdr:cNvPr id="25" name="image55.png" title="תמונה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314325</xdr:colOff>
      <xdr:row>2</xdr:row>
      <xdr:rowOff>66675</xdr:rowOff>
    </xdr:from>
    <xdr:ext cx="600075" cy="1400175"/>
    <xdr:pic>
      <xdr:nvPicPr>
        <xdr:cNvPr id="2" name="image65.png" title="תמונה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6</xdr:row>
      <xdr:rowOff>28575</xdr:rowOff>
    </xdr:from>
    <xdr:ext cx="542925" cy="1323975"/>
    <xdr:pic>
      <xdr:nvPicPr>
        <xdr:cNvPr id="3" name="image64.jpg" title="תמונה"/>
        <xdr:cNvPicPr preferRelativeResize="0"/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7</xdr:row>
      <xdr:rowOff>28575</xdr:rowOff>
    </xdr:from>
    <xdr:ext cx="561975" cy="1381125"/>
    <xdr:pic>
      <xdr:nvPicPr>
        <xdr:cNvPr id="4" name="image67.jpg" title="תמונה"/>
        <xdr:cNvPicPr preferRelativeResize="0"/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8</xdr:row>
      <xdr:rowOff>28575</xdr:rowOff>
    </xdr:from>
    <xdr:ext cx="533400" cy="1304925"/>
    <xdr:pic>
      <xdr:nvPicPr>
        <xdr:cNvPr id="5" name="image68.jpg" title="תמונה"/>
        <xdr:cNvPicPr preferRelativeResize="0"/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5</xdr:row>
      <xdr:rowOff>66675</xdr:rowOff>
    </xdr:from>
    <xdr:ext cx="533400" cy="1304925"/>
    <xdr:pic>
      <xdr:nvPicPr>
        <xdr:cNvPr id="6" name="image69.jpg" title="תמונה"/>
        <xdr:cNvPicPr preferRelativeResize="0"/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4</xdr:row>
      <xdr:rowOff>38100</xdr:rowOff>
    </xdr:from>
    <xdr:ext cx="590550" cy="1381125"/>
    <xdr:pic>
      <xdr:nvPicPr>
        <xdr:cNvPr id="7" name="image71.png" title="תמונה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9</xdr:row>
      <xdr:rowOff>76200</xdr:rowOff>
    </xdr:from>
    <xdr:ext cx="514350" cy="1352550"/>
    <xdr:pic>
      <xdr:nvPicPr>
        <xdr:cNvPr id="8" name="image75.jpg" title="תמונה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10</xdr:row>
      <xdr:rowOff>19050</xdr:rowOff>
    </xdr:from>
    <xdr:ext cx="647700" cy="1428750"/>
    <xdr:pic>
      <xdr:nvPicPr>
        <xdr:cNvPr id="9" name="image70.png" title="תמונה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11</xdr:row>
      <xdr:rowOff>200025</xdr:rowOff>
    </xdr:from>
    <xdr:ext cx="1323975" cy="695325"/>
    <xdr:pic>
      <xdr:nvPicPr>
        <xdr:cNvPr id="10" name="image72.jpg" title="תמונה"/>
        <xdr:cNvPicPr preferRelativeResize="0"/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12</xdr:row>
      <xdr:rowOff>28575</xdr:rowOff>
    </xdr:from>
    <xdr:ext cx="485775" cy="1257300"/>
    <xdr:pic>
      <xdr:nvPicPr>
        <xdr:cNvPr id="11" name="image74.png" title="תמונה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3</xdr:row>
      <xdr:rowOff>57150</xdr:rowOff>
    </xdr:from>
    <xdr:ext cx="581025" cy="1381125"/>
    <xdr:pic>
      <xdr:nvPicPr>
        <xdr:cNvPr id="12" name="image73.png" title="תמונה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371475</xdr:colOff>
      <xdr:row>2</xdr:row>
      <xdr:rowOff>19050</xdr:rowOff>
    </xdr:from>
    <xdr:ext cx="981075" cy="1219200"/>
    <xdr:pic>
      <xdr:nvPicPr>
        <xdr:cNvPr id="2" name="image81.png" title="תמונה"/>
        <xdr:cNvPicPr preferRelativeResize="0"/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</xdr:row>
      <xdr:rowOff>28575</xdr:rowOff>
    </xdr:from>
    <xdr:ext cx="1504950" cy="1323975"/>
    <xdr:pic>
      <xdr:nvPicPr>
        <xdr:cNvPr id="3" name="image77.png" title="תמונה"/>
        <xdr:cNvPicPr preferRelativeResize="0"/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</xdr:row>
      <xdr:rowOff>28575</xdr:rowOff>
    </xdr:from>
    <xdr:ext cx="1400175" cy="1304925"/>
    <xdr:pic>
      <xdr:nvPicPr>
        <xdr:cNvPr id="4" name="image76.png" title="תמונה"/>
        <xdr:cNvPicPr preferRelativeResize="0"/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</xdr:row>
      <xdr:rowOff>47625</xdr:rowOff>
    </xdr:from>
    <xdr:ext cx="1257300" cy="1162050"/>
    <xdr:pic>
      <xdr:nvPicPr>
        <xdr:cNvPr id="5" name="image84.png" title="תמונה"/>
        <xdr:cNvPicPr preferRelativeResize="0"/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5</xdr:row>
      <xdr:rowOff>28575</xdr:rowOff>
    </xdr:from>
    <xdr:ext cx="933450" cy="1247775"/>
    <xdr:pic>
      <xdr:nvPicPr>
        <xdr:cNvPr id="6" name="image78.png" title="תמונה"/>
        <xdr:cNvPicPr preferRelativeResize="0"/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6</xdr:row>
      <xdr:rowOff>19050</xdr:rowOff>
    </xdr:from>
    <xdr:ext cx="638175" cy="1485900"/>
    <xdr:pic>
      <xdr:nvPicPr>
        <xdr:cNvPr id="7" name="image79.png" title="תמונה"/>
        <xdr:cNvPicPr preferRelativeResize="0"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7</xdr:row>
      <xdr:rowOff>47625</xdr:rowOff>
    </xdr:from>
    <xdr:ext cx="1238250" cy="1533525"/>
    <xdr:pic>
      <xdr:nvPicPr>
        <xdr:cNvPr id="8" name="image80.png" title="תמונה"/>
        <xdr:cNvPicPr preferRelativeResize="0"/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8</xdr:row>
      <xdr:rowOff>76200</xdr:rowOff>
    </xdr:from>
    <xdr:ext cx="1524000" cy="1381125"/>
    <xdr:pic>
      <xdr:nvPicPr>
        <xdr:cNvPr id="9" name="image85.png" title="תמונה"/>
        <xdr:cNvPicPr preferRelativeResize="0"/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</xdr:row>
      <xdr:rowOff>371475</xdr:rowOff>
    </xdr:from>
    <xdr:ext cx="1724025" cy="666750"/>
    <xdr:pic>
      <xdr:nvPicPr>
        <xdr:cNvPr id="10" name="image82.png" title="תמונה"/>
        <xdr:cNvPicPr preferRelativeResize="0"/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10</xdr:row>
      <xdr:rowOff>114300</xdr:rowOff>
    </xdr:from>
    <xdr:ext cx="1457325" cy="1295400"/>
    <xdr:pic>
      <xdr:nvPicPr>
        <xdr:cNvPr id="11" name="image83.png" title="תמונה"/>
        <xdr:cNvPicPr preferRelativeResize="0"/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11</xdr:row>
      <xdr:rowOff>57150</xdr:rowOff>
    </xdr:from>
    <xdr:ext cx="1466850" cy="1381125"/>
    <xdr:pic>
      <xdr:nvPicPr>
        <xdr:cNvPr id="12" name="image88.png" title="תמונה"/>
        <xdr:cNvPicPr preferRelativeResize="0"/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12</xdr:row>
      <xdr:rowOff>85725</xdr:rowOff>
    </xdr:from>
    <xdr:ext cx="1400175" cy="1400175"/>
    <xdr:pic>
      <xdr:nvPicPr>
        <xdr:cNvPr id="13" name="image89.png" title="תמונה"/>
        <xdr:cNvPicPr preferRelativeResize="0"/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13</xdr:row>
      <xdr:rowOff>133350</xdr:rowOff>
    </xdr:from>
    <xdr:ext cx="1752600" cy="1257300"/>
    <xdr:pic>
      <xdr:nvPicPr>
        <xdr:cNvPr id="14" name="image86.jpg" title="תמונה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14</xdr:row>
      <xdr:rowOff>104775</xdr:rowOff>
    </xdr:from>
    <xdr:ext cx="1752600" cy="1257300"/>
    <xdr:pic>
      <xdr:nvPicPr>
        <xdr:cNvPr id="15" name="image86.jpg" title="תמונה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15</xdr:row>
      <xdr:rowOff>114300</xdr:rowOff>
    </xdr:from>
    <xdr:ext cx="1752600" cy="1257300"/>
    <xdr:pic>
      <xdr:nvPicPr>
        <xdr:cNvPr id="16" name="image86.jpg" title="תמונה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</xdr:row>
      <xdr:rowOff>180975</xdr:rowOff>
    </xdr:from>
    <xdr:ext cx="1743075" cy="1257300"/>
    <xdr:pic>
      <xdr:nvPicPr>
        <xdr:cNvPr id="17" name="image87.jpg" title="תמונה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rightToLeft="1" workbookViewId="0">
      <selection activeCell="N16" sqref="N16"/>
    </sheetView>
  </sheetViews>
  <sheetFormatPr defaultRowHeight="12.75" x14ac:dyDescent="0.2"/>
  <cols>
    <col min="1" max="4" width="9.140625" style="109"/>
    <col min="5" max="5" width="21.140625" style="109" customWidth="1"/>
    <col min="6" max="6" width="25.140625" style="109" customWidth="1"/>
    <col min="7" max="10" width="9.140625" style="109"/>
    <col min="11" max="11" width="32.28515625" style="109" customWidth="1"/>
    <col min="12" max="16384" width="9.140625" style="109"/>
  </cols>
  <sheetData>
    <row r="1" spans="1:11" x14ac:dyDescent="0.2">
      <c r="A1" s="112" t="s">
        <v>266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1" x14ac:dyDescent="0.2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1:11" x14ac:dyDescent="0.2">
      <c r="A5" s="113"/>
      <c r="B5" s="113"/>
      <c r="C5" s="113"/>
      <c r="D5" s="113"/>
      <c r="E5" s="113"/>
      <c r="F5" s="113"/>
      <c r="G5" s="114"/>
      <c r="H5" s="114"/>
      <c r="I5" s="114"/>
      <c r="J5" s="114"/>
      <c r="K5" s="114"/>
    </row>
    <row r="6" spans="1:11" x14ac:dyDescent="0.2">
      <c r="A6" s="113"/>
      <c r="B6" s="113"/>
      <c r="C6" s="113"/>
      <c r="D6" s="113"/>
      <c r="E6" s="113"/>
      <c r="F6" s="113"/>
      <c r="G6" s="114"/>
      <c r="H6" s="114"/>
      <c r="I6" s="114"/>
      <c r="J6" s="114"/>
      <c r="K6" s="114"/>
    </row>
    <row r="7" spans="1:11" x14ac:dyDescent="0.2">
      <c r="A7" s="113"/>
      <c r="B7" s="113"/>
      <c r="C7" s="113"/>
      <c r="D7" s="113"/>
      <c r="E7" s="113"/>
      <c r="F7" s="113"/>
      <c r="G7" s="114"/>
      <c r="H7" s="114"/>
      <c r="I7" s="114"/>
      <c r="J7" s="114"/>
      <c r="K7" s="114"/>
    </row>
    <row r="8" spans="1:11" x14ac:dyDescent="0.2">
      <c r="A8" s="113"/>
      <c r="B8" s="113"/>
      <c r="C8" s="113"/>
      <c r="D8" s="113"/>
      <c r="E8" s="113"/>
      <c r="F8" s="113"/>
      <c r="G8" s="114"/>
      <c r="H8" s="114"/>
      <c r="I8" s="114"/>
      <c r="J8" s="114"/>
      <c r="K8" s="114"/>
    </row>
    <row r="9" spans="1:11" x14ac:dyDescent="0.2">
      <c r="A9" s="113"/>
      <c r="B9" s="113"/>
      <c r="C9" s="113"/>
      <c r="D9" s="113"/>
      <c r="E9" s="113"/>
      <c r="F9" s="113"/>
      <c r="G9" s="114"/>
      <c r="H9" s="114"/>
      <c r="I9" s="114"/>
      <c r="J9" s="114"/>
      <c r="K9" s="114"/>
    </row>
    <row r="10" spans="1:11" x14ac:dyDescent="0.2">
      <c r="A10" s="113"/>
      <c r="B10" s="113"/>
      <c r="C10" s="113"/>
      <c r="D10" s="113"/>
      <c r="E10" s="113"/>
      <c r="F10" s="113"/>
      <c r="G10" s="114"/>
      <c r="H10" s="114"/>
      <c r="I10" s="114"/>
      <c r="J10" s="114"/>
      <c r="K10" s="114"/>
    </row>
    <row r="11" spans="1:11" x14ac:dyDescent="0.2">
      <c r="A11" s="113"/>
      <c r="B11" s="113"/>
      <c r="C11" s="113"/>
      <c r="D11" s="113"/>
      <c r="E11" s="113"/>
      <c r="F11" s="113"/>
      <c r="G11" s="114"/>
      <c r="H11" s="114"/>
      <c r="I11" s="114"/>
      <c r="J11" s="114"/>
      <c r="K11" s="114"/>
    </row>
    <row r="12" spans="1:11" ht="13.5" thickBot="1" x14ac:dyDescent="0.25">
      <c r="A12" s="113"/>
      <c r="B12" s="113"/>
      <c r="C12" s="113"/>
      <c r="D12" s="113"/>
      <c r="E12" s="113"/>
      <c r="F12" s="113"/>
      <c r="G12" s="114"/>
      <c r="H12" s="114"/>
      <c r="I12" s="114"/>
      <c r="J12" s="114"/>
      <c r="K12" s="114"/>
    </row>
    <row r="13" spans="1:11" ht="20.25" x14ac:dyDescent="0.2">
      <c r="A13" s="113"/>
      <c r="B13" s="115" t="s">
        <v>1</v>
      </c>
      <c r="C13" s="116"/>
      <c r="D13" s="116"/>
      <c r="E13" s="117"/>
      <c r="F13" s="113"/>
      <c r="G13" s="114"/>
      <c r="H13" s="114"/>
      <c r="I13" s="114"/>
      <c r="J13" s="114"/>
      <c r="K13" s="114"/>
    </row>
    <row r="14" spans="1:11" ht="20.25" x14ac:dyDescent="0.2">
      <c r="A14" s="113"/>
      <c r="B14" s="118" t="s">
        <v>0</v>
      </c>
      <c r="C14" s="119"/>
      <c r="D14" s="119"/>
      <c r="E14" s="120"/>
      <c r="F14" s="113"/>
      <c r="G14" s="114"/>
      <c r="H14" s="114"/>
      <c r="I14" s="114"/>
      <c r="J14" s="114"/>
      <c r="K14" s="114"/>
    </row>
    <row r="15" spans="1:11" ht="20.25" x14ac:dyDescent="0.2">
      <c r="A15" s="113"/>
      <c r="B15" s="118" t="s">
        <v>267</v>
      </c>
      <c r="C15" s="119"/>
      <c r="D15" s="119"/>
      <c r="E15" s="120"/>
      <c r="F15" s="113"/>
      <c r="G15" s="114"/>
      <c r="H15" s="114"/>
      <c r="I15" s="114"/>
      <c r="J15" s="114"/>
      <c r="K15" s="114"/>
    </row>
    <row r="16" spans="1:11" ht="20.25" x14ac:dyDescent="0.2">
      <c r="A16" s="113"/>
      <c r="B16" s="118" t="s">
        <v>128</v>
      </c>
      <c r="C16" s="119"/>
      <c r="D16" s="119"/>
      <c r="E16" s="120"/>
      <c r="F16" s="113"/>
      <c r="G16" s="114"/>
      <c r="H16" s="114"/>
      <c r="I16" s="114"/>
      <c r="J16" s="114"/>
      <c r="K16" s="114"/>
    </row>
    <row r="17" spans="1:11" ht="20.25" x14ac:dyDescent="0.2">
      <c r="A17" s="113"/>
      <c r="B17" s="118" t="s">
        <v>268</v>
      </c>
      <c r="C17" s="119"/>
      <c r="D17" s="119"/>
      <c r="E17" s="120"/>
      <c r="F17" s="113"/>
      <c r="G17" s="114"/>
      <c r="H17" s="114"/>
      <c r="I17" s="114"/>
      <c r="J17" s="114"/>
      <c r="K17" s="114"/>
    </row>
    <row r="18" spans="1:11" ht="20.25" x14ac:dyDescent="0.2">
      <c r="A18" s="113"/>
      <c r="B18" s="118" t="s">
        <v>269</v>
      </c>
      <c r="C18" s="119"/>
      <c r="D18" s="119"/>
      <c r="E18" s="120"/>
      <c r="F18" s="113"/>
      <c r="G18" s="114"/>
      <c r="H18" s="114"/>
      <c r="I18" s="114"/>
      <c r="J18" s="114"/>
      <c r="K18" s="114"/>
    </row>
    <row r="19" spans="1:11" ht="20.25" x14ac:dyDescent="0.2">
      <c r="A19" s="113"/>
      <c r="B19" s="118" t="s">
        <v>207</v>
      </c>
      <c r="C19" s="119"/>
      <c r="D19" s="119"/>
      <c r="E19" s="120"/>
      <c r="F19" s="113"/>
      <c r="G19" s="114"/>
      <c r="H19" s="114"/>
      <c r="I19" s="114"/>
      <c r="J19" s="114"/>
      <c r="K19" s="114"/>
    </row>
    <row r="20" spans="1:11" ht="20.25" x14ac:dyDescent="0.2">
      <c r="A20" s="113"/>
      <c r="B20" s="118" t="s">
        <v>237</v>
      </c>
      <c r="C20" s="119"/>
      <c r="D20" s="119"/>
      <c r="E20" s="120"/>
      <c r="F20" s="113"/>
      <c r="G20" s="114"/>
      <c r="H20" s="114"/>
      <c r="I20" s="114"/>
      <c r="J20" s="114"/>
      <c r="K20" s="114"/>
    </row>
    <row r="21" spans="1:11" ht="21" x14ac:dyDescent="0.2">
      <c r="A21" s="113"/>
      <c r="B21" s="134"/>
      <c r="C21" s="135"/>
      <c r="D21" s="135"/>
      <c r="E21" s="136"/>
      <c r="F21" s="113"/>
      <c r="G21" s="114"/>
      <c r="H21" s="114"/>
      <c r="I21" s="114"/>
      <c r="J21" s="114"/>
      <c r="K21" s="114"/>
    </row>
    <row r="22" spans="1:11" ht="21.75" thickBot="1" x14ac:dyDescent="0.25">
      <c r="A22" s="113"/>
      <c r="B22" s="121"/>
      <c r="C22" s="122"/>
      <c r="D22" s="122"/>
      <c r="E22" s="123"/>
      <c r="F22" s="113"/>
      <c r="G22" s="114"/>
      <c r="H22" s="114"/>
      <c r="I22" s="114"/>
      <c r="J22" s="114"/>
      <c r="K22" s="114"/>
    </row>
    <row r="23" spans="1:11" ht="72" customHeight="1" x14ac:dyDescent="0.2">
      <c r="A23" s="113"/>
      <c r="B23" s="124"/>
      <c r="C23" s="124"/>
      <c r="D23" s="124"/>
      <c r="E23" s="124"/>
      <c r="F23" s="113"/>
      <c r="G23" s="114"/>
      <c r="H23" s="114"/>
      <c r="I23" s="114"/>
      <c r="J23" s="114"/>
      <c r="K23" s="114"/>
    </row>
    <row r="24" spans="1:11" x14ac:dyDescent="0.2">
      <c r="A24" s="112" t="s">
        <v>265</v>
      </c>
      <c r="B24" s="112"/>
      <c r="C24" s="112"/>
      <c r="D24" s="112"/>
      <c r="E24" s="112"/>
      <c r="F24" s="112"/>
      <c r="G24" s="112"/>
      <c r="H24" s="112"/>
      <c r="I24" s="112"/>
      <c r="J24" s="112"/>
      <c r="K24" s="112"/>
    </row>
    <row r="25" spans="1:11" x14ac:dyDescent="0.2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</row>
    <row r="26" spans="1:11" ht="24" customHeight="1" x14ac:dyDescent="0.2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</row>
    <row r="27" spans="1:11" x14ac:dyDescent="0.2">
      <c r="A27" s="125" t="s">
        <v>263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7"/>
    </row>
    <row r="28" spans="1:11" x14ac:dyDescent="0.2">
      <c r="A28" s="128"/>
      <c r="B28" s="129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1" ht="54" customHeight="1" x14ac:dyDescent="0.2">
      <c r="A29" s="131"/>
      <c r="B29" s="132"/>
      <c r="C29" s="132"/>
      <c r="D29" s="132"/>
      <c r="E29" s="132"/>
      <c r="F29" s="132"/>
      <c r="G29" s="132"/>
      <c r="H29" s="132"/>
      <c r="I29" s="132"/>
      <c r="J29" s="132"/>
      <c r="K29" s="133"/>
    </row>
  </sheetData>
  <mergeCells count="20">
    <mergeCell ref="A24:K26"/>
    <mergeCell ref="A27:K29"/>
    <mergeCell ref="B16:E16"/>
    <mergeCell ref="B17:E17"/>
    <mergeCell ref="B18:E18"/>
    <mergeCell ref="B19:E19"/>
    <mergeCell ref="B20:E20"/>
    <mergeCell ref="B21:E21"/>
    <mergeCell ref="A1:K3"/>
    <mergeCell ref="A5:F11"/>
    <mergeCell ref="G5:K11"/>
    <mergeCell ref="A12:E12"/>
    <mergeCell ref="F12:F23"/>
    <mergeCell ref="G12:K23"/>
    <mergeCell ref="A13:A23"/>
    <mergeCell ref="B13:E13"/>
    <mergeCell ref="B14:E14"/>
    <mergeCell ref="B15:E15"/>
    <mergeCell ref="B22:E22"/>
    <mergeCell ref="B23:E23"/>
  </mergeCells>
  <hyperlinks>
    <hyperlink ref="B13:E13" location="'מוניטורים לבתים פרטיים ומשותפים'!A1" display="מוניטורים לבתים פרטיים ומשותפים"/>
    <hyperlink ref="B14:E14" location="'פנל מצלמה בתים פרטיים ומשותפים'!A1" display="פנל מצלמה בתים פרטיים ומשותפים"/>
    <hyperlink ref="B15:E15" location="'פנל מצלמה בתים משותפים'!A1" display="פנל מצלמה בתים משותפים"/>
    <hyperlink ref="B16:E16" location="'מערכות אינטרקום IP'!A1" display="מערכות אינטרקום IP"/>
    <hyperlink ref="B17:E17" location="'מערכות אודיו שולחניות - לבתים'!A1" display="מערכות אודיו שולחניות - לבתים"/>
    <hyperlink ref="B18:E18" location="'מערכות אודיו טלפוניה - לבתים'!A1" display="מערכות אודיו טלפוניה - לבתים"/>
    <hyperlink ref="B19:E19" location="'מערכות אודיו לבתים משותפים'!A1" display="מערכות אודיו לבתים משותפים"/>
    <hyperlink ref="B20:E20" location="'אביזרים נלווים'!A1" display="אביזרים נלווים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2"/>
  <sheetViews>
    <sheetView showGridLines="0" rightToLeft="1" zoomScaleNormal="100" workbookViewId="0">
      <pane ySplit="2" topLeftCell="A3" activePane="bottomLeft" state="frozen"/>
      <selection pane="bottomLeft" activeCell="F3" sqref="F3"/>
    </sheetView>
  </sheetViews>
  <sheetFormatPr defaultColWidth="14.42578125" defaultRowHeight="15.75" customHeight="1" x14ac:dyDescent="0.2"/>
  <cols>
    <col min="1" max="1" width="16.140625" customWidth="1"/>
    <col min="2" max="2" width="19.7109375" customWidth="1"/>
    <col min="3" max="3" width="37" customWidth="1"/>
    <col min="4" max="4" width="43.85546875" customWidth="1"/>
    <col min="5" max="5" width="16.140625" customWidth="1"/>
    <col min="6" max="6" width="57" customWidth="1"/>
    <col min="7" max="7" width="32.42578125" customWidth="1"/>
  </cols>
  <sheetData>
    <row r="1" spans="1:25" ht="59.25" customHeight="1" x14ac:dyDescent="0.2">
      <c r="A1" s="137" t="s">
        <v>1</v>
      </c>
      <c r="B1" s="138"/>
      <c r="C1" s="138"/>
      <c r="D1" s="138"/>
      <c r="E1" s="138"/>
      <c r="F1" s="138"/>
      <c r="G1" s="138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69.75" x14ac:dyDescent="0.2">
      <c r="A2" s="3" t="s">
        <v>2</v>
      </c>
      <c r="B2" s="5" t="s">
        <v>4</v>
      </c>
      <c r="C2" s="5" t="s">
        <v>5</v>
      </c>
      <c r="D2" s="3" t="s">
        <v>6</v>
      </c>
      <c r="E2" s="5" t="s">
        <v>7</v>
      </c>
      <c r="F2" s="5" t="s">
        <v>8</v>
      </c>
      <c r="G2" s="5" t="s">
        <v>252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95" x14ac:dyDescent="0.2">
      <c r="A3" s="7">
        <v>18532</v>
      </c>
      <c r="B3" s="9" t="s">
        <v>9</v>
      </c>
      <c r="C3" s="11"/>
      <c r="D3" s="13" t="s">
        <v>11</v>
      </c>
      <c r="E3" s="15" t="str">
        <f>HYPERLINK("https://www.dropbox.com/s/q5q31994cvzyv9z/CDV-70UX%20User%20Manual%2018532.pdf?dl=0","לחץ כאן")</f>
        <v>לחץ כאן</v>
      </c>
      <c r="F3" s="13" t="s">
        <v>14</v>
      </c>
      <c r="G3" s="111" t="s">
        <v>264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0" x14ac:dyDescent="0.2">
      <c r="A4" s="17">
        <v>18503</v>
      </c>
      <c r="B4" s="20" t="s">
        <v>15</v>
      </c>
      <c r="C4" s="22"/>
      <c r="D4" s="21" t="s">
        <v>18</v>
      </c>
      <c r="E4" s="25" t="str">
        <f>HYPERLINK("https://www.dropbox.com/s/yqgrrg5sxlj5wca/CDV-72UM%28EN%29web18635.pdf?dl=0","לחץ כאן")</f>
        <v>לחץ כאן</v>
      </c>
      <c r="F4" s="21" t="s">
        <v>20</v>
      </c>
      <c r="G4" s="111" t="s">
        <v>264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9.25" customHeight="1" x14ac:dyDescent="0.2">
      <c r="A5" s="27">
        <v>18504</v>
      </c>
      <c r="B5" s="28" t="s">
        <v>22</v>
      </c>
      <c r="C5" s="22"/>
      <c r="D5" s="30" t="s">
        <v>23</v>
      </c>
      <c r="E5" s="32" t="str">
        <f>HYPERLINK("https://www.dropbox.com/s/or78ovnxfxuchao/CDV-70KPT%2018504.pdf?dl=0","לחץ כאן")</f>
        <v>לחץ כאן</v>
      </c>
      <c r="F5" s="30" t="s">
        <v>25</v>
      </c>
      <c r="G5" s="111" t="s">
        <v>264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7.5" customHeight="1" x14ac:dyDescent="0.2">
      <c r="A6" s="37">
        <v>18530</v>
      </c>
      <c r="B6" s="20" t="s">
        <v>38</v>
      </c>
      <c r="C6" s="22"/>
      <c r="D6" s="21" t="s">
        <v>41</v>
      </c>
      <c r="E6" s="38" t="str">
        <f>HYPERLINK("https://www.dropbox.com/s/pzgia9zik2fsg2j/CDV-70KR3%2018530.pdf?dl=0","לחץ כאן")</f>
        <v>לחץ כאן</v>
      </c>
      <c r="F6" s="21" t="s">
        <v>52</v>
      </c>
      <c r="G6" s="111" t="s">
        <v>264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6" customHeight="1" x14ac:dyDescent="0.2">
      <c r="A7" s="27">
        <v>18643</v>
      </c>
      <c r="B7" s="28" t="s">
        <v>54</v>
      </c>
      <c r="C7" s="22"/>
      <c r="D7" s="30" t="s">
        <v>57</v>
      </c>
      <c r="E7" s="39" t="str">
        <f>HYPERLINK("https://www.dropbox.com/s/yb6cbqyo1mwd6br/CDV-70H2-NM%20%20%2018643.pdf?dl=0","לחץ כאן")</f>
        <v>לחץ כאן</v>
      </c>
      <c r="F7" s="30" t="s">
        <v>68</v>
      </c>
      <c r="G7" s="111" t="s">
        <v>264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3" customHeight="1" x14ac:dyDescent="0.2">
      <c r="A8" s="37">
        <v>18634</v>
      </c>
      <c r="B8" s="20" t="s">
        <v>71</v>
      </c>
      <c r="C8" s="22"/>
      <c r="D8" s="21" t="s">
        <v>72</v>
      </c>
      <c r="E8" s="38" t="str">
        <f>HYPERLINK("https://www.dropbox.com/s/8ejdt4t2a3ldk4y/CDV-70H2%20%2018634.pdf?dl=0","לחץ כאן")</f>
        <v>לחץ כאן</v>
      </c>
      <c r="F8" s="21" t="s">
        <v>81</v>
      </c>
      <c r="G8" s="111" t="s">
        <v>264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7.75" customHeight="1" x14ac:dyDescent="0.2">
      <c r="A9" s="27" t="s">
        <v>82</v>
      </c>
      <c r="B9" s="28" t="s">
        <v>83</v>
      </c>
      <c r="C9" s="22"/>
      <c r="D9" s="30" t="s">
        <v>72</v>
      </c>
      <c r="E9" s="32" t="str">
        <f>HYPERLINK("https://www.dropbox.com/s/px0jk5se6akss7k/CDV-70HD2%20%2018634DC.pdf?dl=0","לחץ כאן")</f>
        <v>לחץ כאן</v>
      </c>
      <c r="F9" s="30" t="s">
        <v>87</v>
      </c>
      <c r="G9" s="111" t="s">
        <v>264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0.75" customHeight="1" x14ac:dyDescent="0.2">
      <c r="A10" s="37">
        <v>18636</v>
      </c>
      <c r="B10" s="20" t="s">
        <v>90</v>
      </c>
      <c r="C10" s="22"/>
      <c r="D10" s="21" t="s">
        <v>91</v>
      </c>
      <c r="E10" s="38" t="str">
        <f>HYPERLINK("https://www.dropbox.com/s/sy2u6z8h93pqu04/CDV-70H%20%2018636.pdf?dl=0","לחץ כאן")</f>
        <v>לחץ כאן</v>
      </c>
      <c r="F10" s="21" t="s">
        <v>81</v>
      </c>
      <c r="G10" s="111" t="s">
        <v>264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1.5" customHeight="1" x14ac:dyDescent="0.2">
      <c r="A11" s="27" t="s">
        <v>95</v>
      </c>
      <c r="B11" s="28" t="s">
        <v>96</v>
      </c>
      <c r="C11" s="22"/>
      <c r="D11" s="30" t="s">
        <v>91</v>
      </c>
      <c r="E11" s="32" t="str">
        <f>HYPERLINK("https://www.dropbox.com/s/y1y4a0tp4pnf3ad/CDV-70HD%20%20%2018636DC.pdf?dl=0","לחץ כאן")</f>
        <v>לחץ כאן</v>
      </c>
      <c r="F11" s="30" t="s">
        <v>87</v>
      </c>
      <c r="G11" s="111" t="s">
        <v>264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0.25" customHeight="1" x14ac:dyDescent="0.2">
      <c r="A12" s="17">
        <v>18637</v>
      </c>
      <c r="B12" s="20" t="s">
        <v>97</v>
      </c>
      <c r="C12" s="22"/>
      <c r="D12" s="21" t="s">
        <v>98</v>
      </c>
      <c r="E12" s="25" t="str">
        <f>HYPERLINK("https://www.dropbox.com/s/e54mwzo4h8qw7n5/18637.pdf?dl=0","לחץ כאן")</f>
        <v>לחץ כאן</v>
      </c>
      <c r="F12" s="46" t="s">
        <v>99</v>
      </c>
      <c r="G12" s="111" t="s">
        <v>264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8.5" customHeight="1" x14ac:dyDescent="0.2">
      <c r="A13" s="27">
        <v>18635</v>
      </c>
      <c r="B13" s="28" t="s">
        <v>100</v>
      </c>
      <c r="C13" s="22"/>
      <c r="D13" s="30" t="s">
        <v>101</v>
      </c>
      <c r="E13" s="39" t="str">
        <f>HYPERLINK("https://www.dropbox.com/s/8xdur1wihgntgs9/18635.pdf?dl=0","לחץ כאן")</f>
        <v>לחץ כאן</v>
      </c>
      <c r="F13" s="30" t="s">
        <v>102</v>
      </c>
      <c r="G13" s="111" t="s">
        <v>264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1.75" customHeight="1" x14ac:dyDescent="0.2">
      <c r="A14" s="37" t="s">
        <v>103</v>
      </c>
      <c r="B14" s="20" t="s">
        <v>104</v>
      </c>
      <c r="C14" s="22"/>
      <c r="D14" s="21" t="s">
        <v>101</v>
      </c>
      <c r="E14" s="25" t="str">
        <f>HYPERLINK("https://www.dropbox.com/s/7cyd7hc6tew03ks/18635DC.pdf?dl=0","לחץ כאן")</f>
        <v>לחץ כאן</v>
      </c>
      <c r="F14" s="21" t="s">
        <v>105</v>
      </c>
      <c r="G14" s="111" t="s">
        <v>264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39.5" customHeight="1" x14ac:dyDescent="0.2">
      <c r="A15" s="27">
        <v>18632</v>
      </c>
      <c r="B15" s="28" t="s">
        <v>106</v>
      </c>
      <c r="C15" s="22"/>
      <c r="D15" s="30" t="s">
        <v>107</v>
      </c>
      <c r="E15" s="39" t="str">
        <f>HYPERLINK("https://www.dropbox.com/s/ramnngwyct3veup/18632.pdf?dl=0","לחץ כאן")</f>
        <v>לחץ כאן</v>
      </c>
      <c r="F15" s="30" t="s">
        <v>108</v>
      </c>
      <c r="G15" s="111" t="s">
        <v>264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5.5" customHeight="1" x14ac:dyDescent="0.2">
      <c r="A16" s="37" t="s">
        <v>109</v>
      </c>
      <c r="B16" s="20" t="s">
        <v>110</v>
      </c>
      <c r="C16" s="22"/>
      <c r="D16" s="21" t="s">
        <v>107</v>
      </c>
      <c r="E16" s="25" t="str">
        <f>HYPERLINK("https://www.dropbox.com/s/734fb40kcgb7i23/18632DC.pdf?dl=0","לחץ כאן")</f>
        <v>לחץ כאן</v>
      </c>
      <c r="F16" s="21" t="s">
        <v>111</v>
      </c>
      <c r="G16" s="111" t="s">
        <v>264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32" customHeight="1" x14ac:dyDescent="0.2">
      <c r="A17" s="27">
        <v>18633</v>
      </c>
      <c r="B17" s="28" t="s">
        <v>112</v>
      </c>
      <c r="C17" s="22"/>
      <c r="D17" s="30" t="s">
        <v>113</v>
      </c>
      <c r="E17" s="32" t="str">
        <f>HYPERLINK("https://www.dropbox.com/s/q03hm6t0n8bstbz/CDV-43K2%20%2018633.pdf?dl=0","לחץ כאן")</f>
        <v>לחץ כאן</v>
      </c>
      <c r="F17" s="30" t="s">
        <v>114</v>
      </c>
      <c r="G17" s="111" t="s">
        <v>264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38" customHeight="1" x14ac:dyDescent="0.2">
      <c r="A18" s="37">
        <v>18639</v>
      </c>
      <c r="B18" s="20" t="s">
        <v>115</v>
      </c>
      <c r="C18" s="22"/>
      <c r="D18" s="21" t="s">
        <v>116</v>
      </c>
      <c r="E18" s="38" t="str">
        <f>HYPERLINK("https://www.dropbox.com/s/8ceo5u4myjkkj2u/CDV-43K%20%20%2018639.pdf?dl=0","לחץ כאן")</f>
        <v>לחץ כאן</v>
      </c>
      <c r="F18" s="21" t="s">
        <v>114</v>
      </c>
      <c r="G18" s="111" t="s">
        <v>264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32" customHeight="1" x14ac:dyDescent="0.2">
      <c r="A19" s="27">
        <v>18610</v>
      </c>
      <c r="B19" s="28" t="s">
        <v>117</v>
      </c>
      <c r="C19" s="22"/>
      <c r="D19" s="30" t="s">
        <v>118</v>
      </c>
      <c r="E19" s="32" t="str">
        <f>HYPERLINK("https://www.dropbox.com/s/ozuqkaie55dkrdg/User%20Menual%20CDV-43U%20%20%2018610.pdf?dl=0","לחץ כאן")</f>
        <v>לחץ כאן</v>
      </c>
      <c r="F19" s="30" t="s">
        <v>119</v>
      </c>
      <c r="G19" s="111" t="s">
        <v>264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21.5" customHeight="1" x14ac:dyDescent="0.2">
      <c r="A20" s="17">
        <v>18638</v>
      </c>
      <c r="B20" s="20" t="s">
        <v>120</v>
      </c>
      <c r="C20" s="22"/>
      <c r="D20" s="21" t="s">
        <v>118</v>
      </c>
      <c r="E20" s="38" t="str">
        <f>HYPERLINK("https://www.dropbox.com/s/9z0h6961ri2gyqz/CMV-43S%20%2018638.pdf?dl=0","לחץ כאן")</f>
        <v>לחץ כאן</v>
      </c>
      <c r="F20" s="21" t="s">
        <v>121</v>
      </c>
      <c r="G20" s="111" t="s">
        <v>264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24.5" customHeight="1" x14ac:dyDescent="0.2">
      <c r="A21" s="27">
        <v>18616</v>
      </c>
      <c r="B21" s="28" t="s">
        <v>122</v>
      </c>
      <c r="C21" s="22"/>
      <c r="D21" s="30" t="s">
        <v>123</v>
      </c>
      <c r="E21" s="32" t="str">
        <f>HYPERLINK("https://www.dropbox.com/s/hs9puzryj0m93gm/CAV-71B%2018616.pdf?dl=0","לחץ כאן")</f>
        <v>לחץ כאן</v>
      </c>
      <c r="F21" s="30" t="s">
        <v>124</v>
      </c>
      <c r="G21" s="111" t="s">
        <v>264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12.5" customHeight="1" x14ac:dyDescent="0.2">
      <c r="A22" s="37">
        <v>18615</v>
      </c>
      <c r="B22" s="20" t="s">
        <v>125</v>
      </c>
      <c r="C22" s="22"/>
      <c r="D22" s="21" t="s">
        <v>126</v>
      </c>
      <c r="E22" s="38" t="str">
        <f>HYPERLINK("https://www.dropbox.com/s/dcmtznyna851ukt/CDS-4CM%2018615.pdf?dl=0","לחץ כאן")</f>
        <v>לחץ כאן</v>
      </c>
      <c r="F22" s="21" t="s">
        <v>127</v>
      </c>
      <c r="G22" s="111" t="s">
        <v>264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" customHeight="1" x14ac:dyDescent="0.2">
      <c r="A23" s="40"/>
      <c r="B23" s="40"/>
      <c r="C23" s="2"/>
      <c r="D23" s="47"/>
      <c r="E23" s="47"/>
      <c r="F23" s="47"/>
      <c r="G23" s="4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8" x14ac:dyDescent="0.2">
      <c r="A24" s="40"/>
      <c r="B24" s="40"/>
      <c r="C24" s="2"/>
      <c r="D24" s="47"/>
      <c r="E24" s="47"/>
      <c r="F24" s="47"/>
      <c r="G24" s="4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8" x14ac:dyDescent="0.2">
      <c r="A25" s="40"/>
      <c r="B25" s="40"/>
      <c r="C25" s="2"/>
      <c r="D25" s="47"/>
      <c r="E25" s="47"/>
      <c r="F25" s="47"/>
      <c r="G25" s="48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8" x14ac:dyDescent="0.2">
      <c r="A26" s="40"/>
      <c r="B26" s="40"/>
      <c r="C26" s="2"/>
      <c r="D26" s="47"/>
      <c r="E26" s="47"/>
      <c r="F26" s="47"/>
      <c r="G26" s="4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8" x14ac:dyDescent="0.2">
      <c r="A27" s="40"/>
      <c r="B27" s="40"/>
      <c r="C27" s="2"/>
      <c r="D27" s="47"/>
      <c r="E27" s="47"/>
      <c r="F27" s="47"/>
      <c r="G27" s="48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8" x14ac:dyDescent="0.2">
      <c r="A28" s="40"/>
      <c r="B28" s="40"/>
      <c r="C28" s="2"/>
      <c r="D28" s="47"/>
      <c r="E28" s="47"/>
      <c r="F28" s="47"/>
      <c r="G28" s="4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8" x14ac:dyDescent="0.2">
      <c r="A29" s="40"/>
      <c r="B29" s="40"/>
      <c r="C29" s="2"/>
      <c r="D29" s="47"/>
      <c r="E29" s="47"/>
      <c r="F29" s="47"/>
      <c r="G29" s="48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8" x14ac:dyDescent="0.2">
      <c r="A30" s="40"/>
      <c r="B30" s="40"/>
      <c r="C30" s="2"/>
      <c r="D30" s="47"/>
      <c r="E30" s="47"/>
      <c r="F30" s="47"/>
      <c r="G30" s="4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8" x14ac:dyDescent="0.2">
      <c r="A31" s="40"/>
      <c r="B31" s="40"/>
      <c r="C31" s="2"/>
      <c r="D31" s="47"/>
      <c r="E31" s="47"/>
      <c r="F31" s="47"/>
      <c r="G31" s="48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8" x14ac:dyDescent="0.2">
      <c r="A32" s="40"/>
      <c r="B32" s="40"/>
      <c r="C32" s="2"/>
      <c r="D32" s="47"/>
      <c r="E32" s="47"/>
      <c r="F32" s="47"/>
      <c r="G32" s="4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8" x14ac:dyDescent="0.2">
      <c r="A33" s="40"/>
      <c r="B33" s="40"/>
      <c r="C33" s="2"/>
      <c r="D33" s="47"/>
      <c r="E33" s="47"/>
      <c r="F33" s="47"/>
      <c r="G33" s="48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8" x14ac:dyDescent="0.2">
      <c r="A34" s="40"/>
      <c r="B34" s="40"/>
      <c r="C34" s="2"/>
      <c r="D34" s="47"/>
      <c r="E34" s="47"/>
      <c r="F34" s="47"/>
      <c r="G34" s="4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8" x14ac:dyDescent="0.2">
      <c r="A35" s="40"/>
      <c r="B35" s="40"/>
      <c r="C35" s="2"/>
      <c r="D35" s="47"/>
      <c r="E35" s="47"/>
      <c r="F35" s="47"/>
      <c r="G35" s="48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8" x14ac:dyDescent="0.2">
      <c r="A36" s="40"/>
      <c r="B36" s="40"/>
      <c r="C36" s="2"/>
      <c r="D36" s="47"/>
      <c r="E36" s="47"/>
      <c r="F36" s="47"/>
      <c r="G36" s="4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8" x14ac:dyDescent="0.2">
      <c r="A37" s="40"/>
      <c r="B37" s="40"/>
      <c r="C37" s="2"/>
      <c r="D37" s="47"/>
      <c r="E37" s="47"/>
      <c r="F37" s="47"/>
      <c r="G37" s="4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8" x14ac:dyDescent="0.2">
      <c r="A38" s="40"/>
      <c r="B38" s="40"/>
      <c r="C38" s="2"/>
      <c r="D38" s="47"/>
      <c r="E38" s="47"/>
      <c r="F38" s="47"/>
      <c r="G38" s="4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8" x14ac:dyDescent="0.2">
      <c r="A39" s="40"/>
      <c r="B39" s="40"/>
      <c r="C39" s="2"/>
      <c r="D39" s="47"/>
      <c r="E39" s="47"/>
      <c r="F39" s="47"/>
      <c r="G39" s="4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8" x14ac:dyDescent="0.2">
      <c r="A40" s="40"/>
      <c r="B40" s="40"/>
      <c r="C40" s="2"/>
      <c r="D40" s="47"/>
      <c r="E40" s="47"/>
      <c r="F40" s="47"/>
      <c r="G40" s="4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8" x14ac:dyDescent="0.2">
      <c r="A41" s="40"/>
      <c r="B41" s="40"/>
      <c r="C41" s="2"/>
      <c r="D41" s="47"/>
      <c r="E41" s="47"/>
      <c r="F41" s="47"/>
      <c r="G41" s="4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8" x14ac:dyDescent="0.2">
      <c r="A42" s="40"/>
      <c r="B42" s="40"/>
      <c r="C42" s="2"/>
      <c r="D42" s="47"/>
      <c r="E42" s="47"/>
      <c r="F42" s="47"/>
      <c r="G42" s="4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8" x14ac:dyDescent="0.2">
      <c r="A43" s="40"/>
      <c r="B43" s="40"/>
      <c r="C43" s="2"/>
      <c r="D43" s="47"/>
      <c r="E43" s="47"/>
      <c r="F43" s="47"/>
      <c r="G43" s="4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8" x14ac:dyDescent="0.2">
      <c r="A44" s="40"/>
      <c r="B44" s="40"/>
      <c r="C44" s="2"/>
      <c r="D44" s="47"/>
      <c r="E44" s="47"/>
      <c r="F44" s="47"/>
      <c r="G44" s="4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8" x14ac:dyDescent="0.2">
      <c r="A45" s="40"/>
      <c r="B45" s="40"/>
      <c r="C45" s="2"/>
      <c r="D45" s="47"/>
      <c r="E45" s="47"/>
      <c r="F45" s="47"/>
      <c r="G45" s="4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8" x14ac:dyDescent="0.2">
      <c r="A46" s="40"/>
      <c r="B46" s="40"/>
      <c r="C46" s="2"/>
      <c r="D46" s="47"/>
      <c r="E46" s="47"/>
      <c r="F46" s="47"/>
      <c r="G46" s="4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8" x14ac:dyDescent="0.2">
      <c r="A47" s="40"/>
      <c r="B47" s="40"/>
      <c r="C47" s="2"/>
      <c r="D47" s="47"/>
      <c r="E47" s="47"/>
      <c r="F47" s="47"/>
      <c r="G47" s="4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8" x14ac:dyDescent="0.2">
      <c r="A48" s="40"/>
      <c r="B48" s="40"/>
      <c r="C48" s="2"/>
      <c r="D48" s="47"/>
      <c r="E48" s="47"/>
      <c r="F48" s="47"/>
      <c r="G48" s="4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8" x14ac:dyDescent="0.2">
      <c r="A49" s="40"/>
      <c r="B49" s="40"/>
      <c r="C49" s="2"/>
      <c r="D49" s="47"/>
      <c r="E49" s="47"/>
      <c r="F49" s="47"/>
      <c r="G49" s="4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8" x14ac:dyDescent="0.2">
      <c r="A50" s="40"/>
      <c r="B50" s="40"/>
      <c r="C50" s="2"/>
      <c r="D50" s="47"/>
      <c r="E50" s="47"/>
      <c r="F50" s="47"/>
      <c r="G50" s="4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8" x14ac:dyDescent="0.2">
      <c r="A51" s="40"/>
      <c r="B51" s="40"/>
      <c r="C51" s="2"/>
      <c r="D51" s="47"/>
      <c r="E51" s="47"/>
      <c r="F51" s="47"/>
      <c r="G51" s="4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8" x14ac:dyDescent="0.2">
      <c r="A52" s="40"/>
      <c r="B52" s="40"/>
      <c r="C52" s="2"/>
      <c r="D52" s="47"/>
      <c r="E52" s="47"/>
      <c r="F52" s="47"/>
      <c r="G52" s="4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8" x14ac:dyDescent="0.2">
      <c r="A53" s="40"/>
      <c r="B53" s="40"/>
      <c r="C53" s="2"/>
      <c r="D53" s="47"/>
      <c r="E53" s="47"/>
      <c r="F53" s="47"/>
      <c r="G53" s="4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8" x14ac:dyDescent="0.2">
      <c r="A54" s="40"/>
      <c r="B54" s="40"/>
      <c r="C54" s="2"/>
      <c r="D54" s="47"/>
      <c r="E54" s="47"/>
      <c r="F54" s="47"/>
      <c r="G54" s="4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8" x14ac:dyDescent="0.2">
      <c r="A55" s="40"/>
      <c r="B55" s="40"/>
      <c r="C55" s="2"/>
      <c r="D55" s="47"/>
      <c r="E55" s="47"/>
      <c r="F55" s="47"/>
      <c r="G55" s="4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8" x14ac:dyDescent="0.2">
      <c r="A56" s="40"/>
      <c r="B56" s="40"/>
      <c r="C56" s="2"/>
      <c r="D56" s="47"/>
      <c r="E56" s="47"/>
      <c r="F56" s="47"/>
      <c r="G56" s="4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8" x14ac:dyDescent="0.2">
      <c r="A57" s="40"/>
      <c r="B57" s="40"/>
      <c r="C57" s="2"/>
      <c r="D57" s="47"/>
      <c r="E57" s="47"/>
      <c r="F57" s="47"/>
      <c r="G57" s="4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8" x14ac:dyDescent="0.2">
      <c r="A58" s="40"/>
      <c r="B58" s="40"/>
      <c r="C58" s="2"/>
      <c r="D58" s="47"/>
      <c r="E58" s="47"/>
      <c r="F58" s="47"/>
      <c r="G58" s="4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8" x14ac:dyDescent="0.2">
      <c r="A59" s="40"/>
      <c r="B59" s="40"/>
      <c r="C59" s="2"/>
      <c r="D59" s="47"/>
      <c r="E59" s="47"/>
      <c r="F59" s="47"/>
      <c r="G59" s="4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8" x14ac:dyDescent="0.2">
      <c r="A60" s="40"/>
      <c r="B60" s="40"/>
      <c r="C60" s="2"/>
      <c r="D60" s="47"/>
      <c r="E60" s="47"/>
      <c r="F60" s="47"/>
      <c r="G60" s="4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8" x14ac:dyDescent="0.2">
      <c r="A61" s="40"/>
      <c r="B61" s="40"/>
      <c r="C61" s="2"/>
      <c r="D61" s="47"/>
      <c r="E61" s="47"/>
      <c r="F61" s="47"/>
      <c r="G61" s="4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8" x14ac:dyDescent="0.2">
      <c r="A62" s="40"/>
      <c r="B62" s="40"/>
      <c r="C62" s="2"/>
      <c r="D62" s="47"/>
      <c r="E62" s="47"/>
      <c r="F62" s="47"/>
      <c r="G62" s="4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8" x14ac:dyDescent="0.2">
      <c r="A63" s="40"/>
      <c r="B63" s="40"/>
      <c r="C63" s="2"/>
      <c r="D63" s="47"/>
      <c r="E63" s="47"/>
      <c r="F63" s="47"/>
      <c r="G63" s="4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8" x14ac:dyDescent="0.2">
      <c r="A64" s="40"/>
      <c r="B64" s="40"/>
      <c r="C64" s="2"/>
      <c r="D64" s="47"/>
      <c r="E64" s="47"/>
      <c r="F64" s="47"/>
      <c r="G64" s="4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8" x14ac:dyDescent="0.2">
      <c r="A65" s="40"/>
      <c r="B65" s="40"/>
      <c r="C65" s="2"/>
      <c r="D65" s="47"/>
      <c r="E65" s="47"/>
      <c r="F65" s="47"/>
      <c r="G65" s="4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8" x14ac:dyDescent="0.2">
      <c r="A66" s="40"/>
      <c r="B66" s="40"/>
      <c r="C66" s="2"/>
      <c r="D66" s="47"/>
      <c r="E66" s="47"/>
      <c r="F66" s="47"/>
      <c r="G66" s="4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8" x14ac:dyDescent="0.2">
      <c r="A67" s="40"/>
      <c r="B67" s="40"/>
      <c r="C67" s="2"/>
      <c r="D67" s="47"/>
      <c r="E67" s="47"/>
      <c r="F67" s="47"/>
      <c r="G67" s="4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8" x14ac:dyDescent="0.2">
      <c r="A68" s="40"/>
      <c r="B68" s="40"/>
      <c r="C68" s="2"/>
      <c r="D68" s="47"/>
      <c r="E68" s="47"/>
      <c r="F68" s="47"/>
      <c r="G68" s="4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8" x14ac:dyDescent="0.2">
      <c r="A69" s="40"/>
      <c r="B69" s="40"/>
      <c r="C69" s="2"/>
      <c r="D69" s="47"/>
      <c r="E69" s="47"/>
      <c r="F69" s="47"/>
      <c r="G69" s="4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8" x14ac:dyDescent="0.2">
      <c r="A70" s="40"/>
      <c r="B70" s="40"/>
      <c r="C70" s="2"/>
      <c r="D70" s="47"/>
      <c r="E70" s="47"/>
      <c r="F70" s="47"/>
      <c r="G70" s="4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8" x14ac:dyDescent="0.2">
      <c r="A71" s="40"/>
      <c r="B71" s="40"/>
      <c r="C71" s="2"/>
      <c r="D71" s="47"/>
      <c r="E71" s="47"/>
      <c r="F71" s="47"/>
      <c r="G71" s="4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8" x14ac:dyDescent="0.2">
      <c r="A72" s="40"/>
      <c r="B72" s="40"/>
      <c r="C72" s="2"/>
      <c r="D72" s="47"/>
      <c r="E72" s="47"/>
      <c r="F72" s="47"/>
      <c r="G72" s="4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8" x14ac:dyDescent="0.2">
      <c r="A73" s="40"/>
      <c r="B73" s="40"/>
      <c r="C73" s="2"/>
      <c r="D73" s="47"/>
      <c r="E73" s="47"/>
      <c r="F73" s="47"/>
      <c r="G73" s="4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8" x14ac:dyDescent="0.2">
      <c r="A74" s="40"/>
      <c r="B74" s="40"/>
      <c r="C74" s="2"/>
      <c r="D74" s="47"/>
      <c r="E74" s="47"/>
      <c r="F74" s="47"/>
      <c r="G74" s="4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8" x14ac:dyDescent="0.2">
      <c r="A75" s="40"/>
      <c r="B75" s="40"/>
      <c r="C75" s="2"/>
      <c r="D75" s="47"/>
      <c r="E75" s="47"/>
      <c r="F75" s="47"/>
      <c r="G75" s="4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8" x14ac:dyDescent="0.2">
      <c r="A76" s="40"/>
      <c r="B76" s="40"/>
      <c r="C76" s="2"/>
      <c r="D76" s="47"/>
      <c r="E76" s="47"/>
      <c r="F76" s="47"/>
      <c r="G76" s="4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8" x14ac:dyDescent="0.2">
      <c r="A77" s="40"/>
      <c r="B77" s="40"/>
      <c r="C77" s="2"/>
      <c r="D77" s="47"/>
      <c r="E77" s="47"/>
      <c r="F77" s="47"/>
      <c r="G77" s="4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8" x14ac:dyDescent="0.2">
      <c r="A78" s="40"/>
      <c r="B78" s="40"/>
      <c r="C78" s="2"/>
      <c r="D78" s="47"/>
      <c r="E78" s="47"/>
      <c r="F78" s="47"/>
      <c r="G78" s="4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8" x14ac:dyDescent="0.2">
      <c r="A79" s="40"/>
      <c r="B79" s="40"/>
      <c r="C79" s="2"/>
      <c r="D79" s="47"/>
      <c r="E79" s="47"/>
      <c r="F79" s="47"/>
      <c r="G79" s="4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8" x14ac:dyDescent="0.2">
      <c r="A80" s="40"/>
      <c r="B80" s="40"/>
      <c r="C80" s="2"/>
      <c r="D80" s="47"/>
      <c r="E80" s="47"/>
      <c r="F80" s="47"/>
      <c r="G80" s="4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8" x14ac:dyDescent="0.2">
      <c r="A81" s="40"/>
      <c r="B81" s="40"/>
      <c r="C81" s="2"/>
      <c r="D81" s="47"/>
      <c r="E81" s="47"/>
      <c r="F81" s="47"/>
      <c r="G81" s="4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8" x14ac:dyDescent="0.2">
      <c r="A82" s="40"/>
      <c r="B82" s="40"/>
      <c r="C82" s="2"/>
      <c r="D82" s="47"/>
      <c r="E82" s="47"/>
      <c r="F82" s="47"/>
      <c r="G82" s="4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8" x14ac:dyDescent="0.2">
      <c r="A83" s="40"/>
      <c r="B83" s="40"/>
      <c r="C83" s="2"/>
      <c r="D83" s="47"/>
      <c r="E83" s="47"/>
      <c r="F83" s="47"/>
      <c r="G83" s="4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8" x14ac:dyDescent="0.2">
      <c r="A84" s="40"/>
      <c r="B84" s="40"/>
      <c r="C84" s="2"/>
      <c r="D84" s="47"/>
      <c r="E84" s="47"/>
      <c r="F84" s="47"/>
      <c r="G84" s="4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8" x14ac:dyDescent="0.2">
      <c r="A85" s="40"/>
      <c r="B85" s="40"/>
      <c r="C85" s="2"/>
      <c r="D85" s="47"/>
      <c r="E85" s="47"/>
      <c r="F85" s="47"/>
      <c r="G85" s="4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8" x14ac:dyDescent="0.2">
      <c r="A86" s="40"/>
      <c r="B86" s="40"/>
      <c r="C86" s="2"/>
      <c r="D86" s="47"/>
      <c r="E86" s="47"/>
      <c r="F86" s="47"/>
      <c r="G86" s="4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8" x14ac:dyDescent="0.2">
      <c r="A87" s="40"/>
      <c r="B87" s="40"/>
      <c r="C87" s="2"/>
      <c r="D87" s="47"/>
      <c r="E87" s="47"/>
      <c r="F87" s="47"/>
      <c r="G87" s="4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8" x14ac:dyDescent="0.2">
      <c r="A88" s="40"/>
      <c r="B88" s="40"/>
      <c r="C88" s="2"/>
      <c r="D88" s="47"/>
      <c r="E88" s="47"/>
      <c r="F88" s="47"/>
      <c r="G88" s="4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8" x14ac:dyDescent="0.2">
      <c r="A89" s="40"/>
      <c r="B89" s="40"/>
      <c r="C89" s="2"/>
      <c r="D89" s="47"/>
      <c r="E89" s="47"/>
      <c r="F89" s="47"/>
      <c r="G89" s="4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8" x14ac:dyDescent="0.2">
      <c r="A90" s="40"/>
      <c r="B90" s="40"/>
      <c r="C90" s="2"/>
      <c r="D90" s="47"/>
      <c r="E90" s="47"/>
      <c r="F90" s="47"/>
      <c r="G90" s="4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8" x14ac:dyDescent="0.2">
      <c r="A91" s="40"/>
      <c r="B91" s="40"/>
      <c r="C91" s="2"/>
      <c r="D91" s="47"/>
      <c r="E91" s="47"/>
      <c r="F91" s="47"/>
      <c r="G91" s="4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8" x14ac:dyDescent="0.2">
      <c r="A92" s="40"/>
      <c r="B92" s="40"/>
      <c r="C92" s="2"/>
      <c r="D92" s="47"/>
      <c r="E92" s="47"/>
      <c r="F92" s="47"/>
      <c r="G92" s="4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8" x14ac:dyDescent="0.2">
      <c r="A93" s="40"/>
      <c r="B93" s="40"/>
      <c r="C93" s="2"/>
      <c r="D93" s="47"/>
      <c r="E93" s="47"/>
      <c r="F93" s="47"/>
      <c r="G93" s="4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8" x14ac:dyDescent="0.2">
      <c r="A94" s="40"/>
      <c r="B94" s="40"/>
      <c r="C94" s="2"/>
      <c r="D94" s="47"/>
      <c r="E94" s="47"/>
      <c r="F94" s="47"/>
      <c r="G94" s="4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8" x14ac:dyDescent="0.2">
      <c r="A95" s="40"/>
      <c r="B95" s="40"/>
      <c r="C95" s="2"/>
      <c r="D95" s="47"/>
      <c r="E95" s="47"/>
      <c r="F95" s="47"/>
      <c r="G95" s="4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8" x14ac:dyDescent="0.2">
      <c r="A96" s="40"/>
      <c r="B96" s="40"/>
      <c r="C96" s="2"/>
      <c r="D96" s="47"/>
      <c r="E96" s="47"/>
      <c r="F96" s="47"/>
      <c r="G96" s="4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8" x14ac:dyDescent="0.2">
      <c r="A97" s="40"/>
      <c r="B97" s="40"/>
      <c r="C97" s="2"/>
      <c r="D97" s="47"/>
      <c r="E97" s="47"/>
      <c r="F97" s="47"/>
      <c r="G97" s="4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8" x14ac:dyDescent="0.2">
      <c r="A98" s="40"/>
      <c r="B98" s="40"/>
      <c r="C98" s="2"/>
      <c r="D98" s="47"/>
      <c r="E98" s="47"/>
      <c r="F98" s="47"/>
      <c r="G98" s="4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8" x14ac:dyDescent="0.2">
      <c r="A99" s="40"/>
      <c r="B99" s="40"/>
      <c r="C99" s="2"/>
      <c r="D99" s="47"/>
      <c r="E99" s="47"/>
      <c r="F99" s="47"/>
      <c r="G99" s="4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8" x14ac:dyDescent="0.2">
      <c r="A100" s="40"/>
      <c r="B100" s="40"/>
      <c r="C100" s="2"/>
      <c r="D100" s="47"/>
      <c r="E100" s="47"/>
      <c r="F100" s="47"/>
      <c r="G100" s="4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8" x14ac:dyDescent="0.2">
      <c r="A101" s="40"/>
      <c r="B101" s="40"/>
      <c r="C101" s="2"/>
      <c r="D101" s="47"/>
      <c r="E101" s="47"/>
      <c r="F101" s="47"/>
      <c r="G101" s="4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8" x14ac:dyDescent="0.2">
      <c r="A102" s="40"/>
      <c r="B102" s="40"/>
      <c r="C102" s="2"/>
      <c r="D102" s="47"/>
      <c r="E102" s="47"/>
      <c r="F102" s="47"/>
      <c r="G102" s="4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8" x14ac:dyDescent="0.2">
      <c r="A103" s="40"/>
      <c r="B103" s="40"/>
      <c r="C103" s="2"/>
      <c r="D103" s="47"/>
      <c r="E103" s="47"/>
      <c r="F103" s="47"/>
      <c r="G103" s="4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8" x14ac:dyDescent="0.2">
      <c r="A104" s="40"/>
      <c r="B104" s="40"/>
      <c r="C104" s="2"/>
      <c r="D104" s="47"/>
      <c r="E104" s="47"/>
      <c r="F104" s="47"/>
      <c r="G104" s="4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8" x14ac:dyDescent="0.2">
      <c r="A105" s="40"/>
      <c r="B105" s="40"/>
      <c r="C105" s="2"/>
      <c r="D105" s="47"/>
      <c r="E105" s="47"/>
      <c r="F105" s="47"/>
      <c r="G105" s="4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8" x14ac:dyDescent="0.2">
      <c r="A106" s="40"/>
      <c r="B106" s="40"/>
      <c r="C106" s="2"/>
      <c r="D106" s="47"/>
      <c r="E106" s="47"/>
      <c r="F106" s="47"/>
      <c r="G106" s="4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8" x14ac:dyDescent="0.2">
      <c r="A107" s="40"/>
      <c r="B107" s="40"/>
      <c r="C107" s="2"/>
      <c r="D107" s="47"/>
      <c r="E107" s="47"/>
      <c r="F107" s="47"/>
      <c r="G107" s="4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8" x14ac:dyDescent="0.2">
      <c r="A108" s="40"/>
      <c r="B108" s="40"/>
      <c r="C108" s="2"/>
      <c r="D108" s="47"/>
      <c r="E108" s="47"/>
      <c r="F108" s="47"/>
      <c r="G108" s="4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8" x14ac:dyDescent="0.2">
      <c r="A109" s="40"/>
      <c r="B109" s="40"/>
      <c r="C109" s="2"/>
      <c r="D109" s="47"/>
      <c r="E109" s="47"/>
      <c r="F109" s="47"/>
      <c r="G109" s="4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8" x14ac:dyDescent="0.2">
      <c r="A110" s="40"/>
      <c r="B110" s="40"/>
      <c r="C110" s="2"/>
      <c r="D110" s="47"/>
      <c r="E110" s="47"/>
      <c r="F110" s="47"/>
      <c r="G110" s="4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8" x14ac:dyDescent="0.2">
      <c r="A111" s="40"/>
      <c r="B111" s="40"/>
      <c r="C111" s="2"/>
      <c r="D111" s="47"/>
      <c r="E111" s="47"/>
      <c r="F111" s="47"/>
      <c r="G111" s="4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8" x14ac:dyDescent="0.2">
      <c r="A112" s="40"/>
      <c r="B112" s="40"/>
      <c r="C112" s="2"/>
      <c r="D112" s="47"/>
      <c r="E112" s="47"/>
      <c r="F112" s="47"/>
      <c r="G112" s="4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8" x14ac:dyDescent="0.2">
      <c r="A113" s="40"/>
      <c r="B113" s="40"/>
      <c r="C113" s="2"/>
      <c r="D113" s="47"/>
      <c r="E113" s="47"/>
      <c r="F113" s="47"/>
      <c r="G113" s="4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8" x14ac:dyDescent="0.2">
      <c r="A114" s="40"/>
      <c r="B114" s="40"/>
      <c r="C114" s="2"/>
      <c r="D114" s="47"/>
      <c r="E114" s="47"/>
      <c r="F114" s="47"/>
      <c r="G114" s="4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8" x14ac:dyDescent="0.2">
      <c r="A115" s="40"/>
      <c r="B115" s="40"/>
      <c r="C115" s="2"/>
      <c r="D115" s="47"/>
      <c r="E115" s="47"/>
      <c r="F115" s="47"/>
      <c r="G115" s="4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8" x14ac:dyDescent="0.2">
      <c r="A116" s="40"/>
      <c r="B116" s="40"/>
      <c r="C116" s="2"/>
      <c r="D116" s="47"/>
      <c r="E116" s="47"/>
      <c r="F116" s="47"/>
      <c r="G116" s="4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8" x14ac:dyDescent="0.2">
      <c r="A117" s="40"/>
      <c r="B117" s="40"/>
      <c r="C117" s="2"/>
      <c r="D117" s="47"/>
      <c r="E117" s="47"/>
      <c r="F117" s="47"/>
      <c r="G117" s="4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8" x14ac:dyDescent="0.2">
      <c r="A118" s="40"/>
      <c r="B118" s="40"/>
      <c r="C118" s="2"/>
      <c r="D118" s="47"/>
      <c r="E118" s="47"/>
      <c r="F118" s="47"/>
      <c r="G118" s="4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8" x14ac:dyDescent="0.2">
      <c r="A119" s="40"/>
      <c r="B119" s="40"/>
      <c r="C119" s="2"/>
      <c r="D119" s="47"/>
      <c r="E119" s="47"/>
      <c r="F119" s="47"/>
      <c r="G119" s="4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8" x14ac:dyDescent="0.2">
      <c r="A120" s="40"/>
      <c r="B120" s="40"/>
      <c r="C120" s="2"/>
      <c r="D120" s="47"/>
      <c r="E120" s="47"/>
      <c r="F120" s="47"/>
      <c r="G120" s="4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8" x14ac:dyDescent="0.2">
      <c r="A121" s="40"/>
      <c r="B121" s="40"/>
      <c r="C121" s="2"/>
      <c r="D121" s="47"/>
      <c r="E121" s="47"/>
      <c r="F121" s="47"/>
      <c r="G121" s="4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8" x14ac:dyDescent="0.2">
      <c r="A122" s="40"/>
      <c r="B122" s="40"/>
      <c r="C122" s="2"/>
      <c r="D122" s="47"/>
      <c r="E122" s="47"/>
      <c r="F122" s="47"/>
      <c r="G122" s="4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8" x14ac:dyDescent="0.2">
      <c r="A123" s="40"/>
      <c r="B123" s="40"/>
      <c r="C123" s="2"/>
      <c r="D123" s="47"/>
      <c r="E123" s="47"/>
      <c r="F123" s="47"/>
      <c r="G123" s="4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8" x14ac:dyDescent="0.2">
      <c r="A124" s="40"/>
      <c r="B124" s="40"/>
      <c r="C124" s="2"/>
      <c r="D124" s="47"/>
      <c r="E124" s="47"/>
      <c r="F124" s="47"/>
      <c r="G124" s="4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8" x14ac:dyDescent="0.2">
      <c r="A125" s="40"/>
      <c r="B125" s="40"/>
      <c r="C125" s="2"/>
      <c r="D125" s="47"/>
      <c r="E125" s="47"/>
      <c r="F125" s="47"/>
      <c r="G125" s="4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8" x14ac:dyDescent="0.2">
      <c r="A126" s="40"/>
      <c r="B126" s="40"/>
      <c r="C126" s="2"/>
      <c r="D126" s="47"/>
      <c r="E126" s="47"/>
      <c r="F126" s="47"/>
      <c r="G126" s="4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8" x14ac:dyDescent="0.2">
      <c r="A127" s="40"/>
      <c r="B127" s="40"/>
      <c r="C127" s="2"/>
      <c r="D127" s="47"/>
      <c r="E127" s="47"/>
      <c r="F127" s="47"/>
      <c r="G127" s="4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8" x14ac:dyDescent="0.2">
      <c r="A128" s="40"/>
      <c r="B128" s="40"/>
      <c r="C128" s="2"/>
      <c r="D128" s="47"/>
      <c r="E128" s="47"/>
      <c r="F128" s="47"/>
      <c r="G128" s="4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8" x14ac:dyDescent="0.2">
      <c r="A129" s="40"/>
      <c r="B129" s="40"/>
      <c r="C129" s="2"/>
      <c r="D129" s="47"/>
      <c r="E129" s="47"/>
      <c r="F129" s="47"/>
      <c r="G129" s="4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8" x14ac:dyDescent="0.2">
      <c r="A130" s="40"/>
      <c r="B130" s="40"/>
      <c r="C130" s="2"/>
      <c r="D130" s="47"/>
      <c r="E130" s="47"/>
      <c r="F130" s="47"/>
      <c r="G130" s="4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8" x14ac:dyDescent="0.2">
      <c r="A131" s="40"/>
      <c r="B131" s="40"/>
      <c r="C131" s="2"/>
      <c r="D131" s="47"/>
      <c r="E131" s="47"/>
      <c r="F131" s="47"/>
      <c r="G131" s="4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8" x14ac:dyDescent="0.2">
      <c r="A132" s="40"/>
      <c r="B132" s="40"/>
      <c r="C132" s="2"/>
      <c r="D132" s="47"/>
      <c r="E132" s="47"/>
      <c r="F132" s="47"/>
      <c r="G132" s="4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8" x14ac:dyDescent="0.2">
      <c r="A133" s="40"/>
      <c r="B133" s="40"/>
      <c r="C133" s="2"/>
      <c r="D133" s="47"/>
      <c r="E133" s="47"/>
      <c r="F133" s="47"/>
      <c r="G133" s="4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8" x14ac:dyDescent="0.2">
      <c r="A134" s="40"/>
      <c r="B134" s="40"/>
      <c r="C134" s="2"/>
      <c r="D134" s="47"/>
      <c r="E134" s="47"/>
      <c r="F134" s="47"/>
      <c r="G134" s="4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8" x14ac:dyDescent="0.2">
      <c r="A135" s="40"/>
      <c r="B135" s="40"/>
      <c r="C135" s="2"/>
      <c r="D135" s="47"/>
      <c r="E135" s="47"/>
      <c r="F135" s="47"/>
      <c r="G135" s="4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8" x14ac:dyDescent="0.2">
      <c r="A136" s="40"/>
      <c r="B136" s="40"/>
      <c r="C136" s="2"/>
      <c r="D136" s="47"/>
      <c r="E136" s="47"/>
      <c r="F136" s="47"/>
      <c r="G136" s="4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8" x14ac:dyDescent="0.2">
      <c r="A137" s="40"/>
      <c r="B137" s="40"/>
      <c r="C137" s="2"/>
      <c r="D137" s="47"/>
      <c r="E137" s="47"/>
      <c r="F137" s="47"/>
      <c r="G137" s="4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8" x14ac:dyDescent="0.2">
      <c r="A138" s="40"/>
      <c r="B138" s="40"/>
      <c r="C138" s="2"/>
      <c r="D138" s="47"/>
      <c r="E138" s="47"/>
      <c r="F138" s="47"/>
      <c r="G138" s="4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8" x14ac:dyDescent="0.2">
      <c r="A139" s="40"/>
      <c r="B139" s="40"/>
      <c r="C139" s="2"/>
      <c r="D139" s="47"/>
      <c r="E139" s="47"/>
      <c r="F139" s="47"/>
      <c r="G139" s="4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8" x14ac:dyDescent="0.2">
      <c r="A140" s="40"/>
      <c r="B140" s="40"/>
      <c r="C140" s="2"/>
      <c r="D140" s="47"/>
      <c r="E140" s="47"/>
      <c r="F140" s="47"/>
      <c r="G140" s="4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8" x14ac:dyDescent="0.2">
      <c r="A141" s="40"/>
      <c r="B141" s="40"/>
      <c r="C141" s="2"/>
      <c r="D141" s="47"/>
      <c r="E141" s="47"/>
      <c r="F141" s="47"/>
      <c r="G141" s="4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8" x14ac:dyDescent="0.2">
      <c r="A142" s="40"/>
      <c r="B142" s="40"/>
      <c r="C142" s="2"/>
      <c r="D142" s="47"/>
      <c r="E142" s="47"/>
      <c r="F142" s="47"/>
      <c r="G142" s="4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8" x14ac:dyDescent="0.2">
      <c r="A143" s="40"/>
      <c r="B143" s="40"/>
      <c r="C143" s="2"/>
      <c r="D143" s="47"/>
      <c r="E143" s="47"/>
      <c r="F143" s="47"/>
      <c r="G143" s="4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8" x14ac:dyDescent="0.2">
      <c r="A144" s="40"/>
      <c r="B144" s="40"/>
      <c r="C144" s="2"/>
      <c r="D144" s="47"/>
      <c r="E144" s="47"/>
      <c r="F144" s="47"/>
      <c r="G144" s="4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8" x14ac:dyDescent="0.2">
      <c r="A145" s="40"/>
      <c r="B145" s="40"/>
      <c r="C145" s="2"/>
      <c r="D145" s="47"/>
      <c r="E145" s="47"/>
      <c r="F145" s="47"/>
      <c r="G145" s="4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8" x14ac:dyDescent="0.2">
      <c r="A146" s="40"/>
      <c r="B146" s="40"/>
      <c r="C146" s="2"/>
      <c r="D146" s="47"/>
      <c r="E146" s="47"/>
      <c r="F146" s="47"/>
      <c r="G146" s="4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8" x14ac:dyDescent="0.2">
      <c r="A147" s="40"/>
      <c r="B147" s="40"/>
      <c r="C147" s="2"/>
      <c r="D147" s="47"/>
      <c r="E147" s="47"/>
      <c r="F147" s="47"/>
      <c r="G147" s="4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8" x14ac:dyDescent="0.2">
      <c r="A148" s="40"/>
      <c r="B148" s="40"/>
      <c r="C148" s="2"/>
      <c r="D148" s="47"/>
      <c r="E148" s="47"/>
      <c r="F148" s="47"/>
      <c r="G148" s="4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8" x14ac:dyDescent="0.2">
      <c r="A149" s="40"/>
      <c r="B149" s="40"/>
      <c r="C149" s="2"/>
      <c r="D149" s="47"/>
      <c r="E149" s="47"/>
      <c r="F149" s="47"/>
      <c r="G149" s="4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8" x14ac:dyDescent="0.2">
      <c r="A150" s="40"/>
      <c r="B150" s="40"/>
      <c r="C150" s="2"/>
      <c r="D150" s="47"/>
      <c r="E150" s="47"/>
      <c r="F150" s="47"/>
      <c r="G150" s="4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8" x14ac:dyDescent="0.2">
      <c r="A151" s="40"/>
      <c r="B151" s="40"/>
      <c r="C151" s="2"/>
      <c r="D151" s="47"/>
      <c r="E151" s="47"/>
      <c r="F151" s="47"/>
      <c r="G151" s="4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8" x14ac:dyDescent="0.2">
      <c r="A152" s="40"/>
      <c r="B152" s="40"/>
      <c r="C152" s="2"/>
      <c r="D152" s="47"/>
      <c r="E152" s="47"/>
      <c r="F152" s="47"/>
      <c r="G152" s="4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8" x14ac:dyDescent="0.2">
      <c r="A153" s="40"/>
      <c r="B153" s="40"/>
      <c r="C153" s="2"/>
      <c r="D153" s="47"/>
      <c r="E153" s="47"/>
      <c r="F153" s="47"/>
      <c r="G153" s="4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8" x14ac:dyDescent="0.2">
      <c r="A154" s="40"/>
      <c r="B154" s="40"/>
      <c r="C154" s="2"/>
      <c r="D154" s="47"/>
      <c r="E154" s="47"/>
      <c r="F154" s="47"/>
      <c r="G154" s="4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8" x14ac:dyDescent="0.2">
      <c r="A155" s="40"/>
      <c r="B155" s="40"/>
      <c r="C155" s="2"/>
      <c r="D155" s="47"/>
      <c r="E155" s="47"/>
      <c r="F155" s="47"/>
      <c r="G155" s="4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8" x14ac:dyDescent="0.2">
      <c r="A156" s="40"/>
      <c r="B156" s="40"/>
      <c r="C156" s="2"/>
      <c r="D156" s="47"/>
      <c r="E156" s="47"/>
      <c r="F156" s="47"/>
      <c r="G156" s="4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8" x14ac:dyDescent="0.2">
      <c r="A157" s="40"/>
      <c r="B157" s="40"/>
      <c r="C157" s="2"/>
      <c r="D157" s="47"/>
      <c r="E157" s="47"/>
      <c r="F157" s="47"/>
      <c r="G157" s="4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8" x14ac:dyDescent="0.2">
      <c r="A158" s="40"/>
      <c r="B158" s="40"/>
      <c r="C158" s="2"/>
      <c r="D158" s="47"/>
      <c r="E158" s="47"/>
      <c r="F158" s="47"/>
      <c r="G158" s="4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8" x14ac:dyDescent="0.2">
      <c r="A159" s="40"/>
      <c r="B159" s="40"/>
      <c r="C159" s="2"/>
      <c r="D159" s="47"/>
      <c r="E159" s="47"/>
      <c r="F159" s="47"/>
      <c r="G159" s="4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8" x14ac:dyDescent="0.2">
      <c r="A160" s="40"/>
      <c r="B160" s="40"/>
      <c r="C160" s="2"/>
      <c r="D160" s="47"/>
      <c r="E160" s="47"/>
      <c r="F160" s="47"/>
      <c r="G160" s="4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8" x14ac:dyDescent="0.2">
      <c r="A161" s="40"/>
      <c r="B161" s="40"/>
      <c r="C161" s="2"/>
      <c r="D161" s="47"/>
      <c r="E161" s="47"/>
      <c r="F161" s="47"/>
      <c r="G161" s="4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8" x14ac:dyDescent="0.2">
      <c r="A162" s="40"/>
      <c r="B162" s="40"/>
      <c r="C162" s="2"/>
      <c r="D162" s="47"/>
      <c r="E162" s="47"/>
      <c r="F162" s="47"/>
      <c r="G162" s="4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8" x14ac:dyDescent="0.2">
      <c r="A163" s="40"/>
      <c r="B163" s="40"/>
      <c r="C163" s="2"/>
      <c r="D163" s="47"/>
      <c r="E163" s="47"/>
      <c r="F163" s="47"/>
      <c r="G163" s="4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8" x14ac:dyDescent="0.2">
      <c r="A164" s="40"/>
      <c r="B164" s="40"/>
      <c r="C164" s="2"/>
      <c r="D164" s="47"/>
      <c r="E164" s="47"/>
      <c r="F164" s="47"/>
      <c r="G164" s="4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8" x14ac:dyDescent="0.2">
      <c r="A165" s="40"/>
      <c r="B165" s="40"/>
      <c r="C165" s="2"/>
      <c r="D165" s="47"/>
      <c r="E165" s="47"/>
      <c r="F165" s="47"/>
      <c r="G165" s="4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8" x14ac:dyDescent="0.2">
      <c r="A166" s="40"/>
      <c r="B166" s="40"/>
      <c r="C166" s="2"/>
      <c r="D166" s="47"/>
      <c r="E166" s="47"/>
      <c r="F166" s="47"/>
      <c r="G166" s="4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8" x14ac:dyDescent="0.2">
      <c r="A167" s="40"/>
      <c r="B167" s="40"/>
      <c r="C167" s="2"/>
      <c r="D167" s="47"/>
      <c r="E167" s="47"/>
      <c r="F167" s="47"/>
      <c r="G167" s="4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8" x14ac:dyDescent="0.2">
      <c r="A168" s="40"/>
      <c r="B168" s="40"/>
      <c r="C168" s="2"/>
      <c r="D168" s="47"/>
      <c r="E168" s="47"/>
      <c r="F168" s="47"/>
      <c r="G168" s="4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8" x14ac:dyDescent="0.2">
      <c r="A169" s="40"/>
      <c r="B169" s="40"/>
      <c r="C169" s="2"/>
      <c r="D169" s="47"/>
      <c r="E169" s="47"/>
      <c r="F169" s="47"/>
      <c r="G169" s="4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8" x14ac:dyDescent="0.2">
      <c r="A170" s="40"/>
      <c r="B170" s="40"/>
      <c r="C170" s="2"/>
      <c r="D170" s="47"/>
      <c r="E170" s="47"/>
      <c r="F170" s="47"/>
      <c r="G170" s="4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8" x14ac:dyDescent="0.2">
      <c r="A171" s="40"/>
      <c r="B171" s="40"/>
      <c r="C171" s="2"/>
      <c r="D171" s="47"/>
      <c r="E171" s="47"/>
      <c r="F171" s="47"/>
      <c r="G171" s="4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8" x14ac:dyDescent="0.2">
      <c r="A172" s="40"/>
      <c r="B172" s="40"/>
      <c r="C172" s="2"/>
      <c r="D172" s="47"/>
      <c r="E172" s="47"/>
      <c r="F172" s="47"/>
      <c r="G172" s="4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8" x14ac:dyDescent="0.2">
      <c r="A173" s="40"/>
      <c r="B173" s="40"/>
      <c r="C173" s="2"/>
      <c r="D173" s="47"/>
      <c r="E173" s="47"/>
      <c r="F173" s="47"/>
      <c r="G173" s="4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8" x14ac:dyDescent="0.2">
      <c r="A174" s="40"/>
      <c r="B174" s="40"/>
      <c r="C174" s="2"/>
      <c r="D174" s="47"/>
      <c r="E174" s="47"/>
      <c r="F174" s="47"/>
      <c r="G174" s="4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8" x14ac:dyDescent="0.2">
      <c r="A175" s="40"/>
      <c r="B175" s="40"/>
      <c r="C175" s="2"/>
      <c r="D175" s="47"/>
      <c r="E175" s="47"/>
      <c r="F175" s="47"/>
      <c r="G175" s="4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8" x14ac:dyDescent="0.2">
      <c r="A176" s="40"/>
      <c r="B176" s="40"/>
      <c r="C176" s="2"/>
      <c r="D176" s="47"/>
      <c r="E176" s="47"/>
      <c r="F176" s="47"/>
      <c r="G176" s="4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8" x14ac:dyDescent="0.2">
      <c r="A177" s="40"/>
      <c r="B177" s="40"/>
      <c r="C177" s="2"/>
      <c r="D177" s="47"/>
      <c r="E177" s="47"/>
      <c r="F177" s="47"/>
      <c r="G177" s="4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8" x14ac:dyDescent="0.2">
      <c r="A178" s="40"/>
      <c r="B178" s="40"/>
      <c r="C178" s="2"/>
      <c r="D178" s="47"/>
      <c r="E178" s="47"/>
      <c r="F178" s="47"/>
      <c r="G178" s="4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8" x14ac:dyDescent="0.2">
      <c r="A179" s="40"/>
      <c r="B179" s="40"/>
      <c r="C179" s="2"/>
      <c r="D179" s="47"/>
      <c r="E179" s="47"/>
      <c r="F179" s="47"/>
      <c r="G179" s="4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8" x14ac:dyDescent="0.2">
      <c r="A180" s="40"/>
      <c r="B180" s="40"/>
      <c r="C180" s="2"/>
      <c r="D180" s="47"/>
      <c r="E180" s="47"/>
      <c r="F180" s="47"/>
      <c r="G180" s="4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8" x14ac:dyDescent="0.2">
      <c r="A181" s="40"/>
      <c r="B181" s="40"/>
      <c r="C181" s="2"/>
      <c r="D181" s="47"/>
      <c r="E181" s="47"/>
      <c r="F181" s="47"/>
      <c r="G181" s="4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8" x14ac:dyDescent="0.2">
      <c r="A182" s="40"/>
      <c r="B182" s="40"/>
      <c r="C182" s="2"/>
      <c r="D182" s="47"/>
      <c r="E182" s="47"/>
      <c r="F182" s="47"/>
      <c r="G182" s="4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8" x14ac:dyDescent="0.2">
      <c r="A183" s="40"/>
      <c r="B183" s="40"/>
      <c r="C183" s="2"/>
      <c r="D183" s="47"/>
      <c r="E183" s="47"/>
      <c r="F183" s="47"/>
      <c r="G183" s="4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8" x14ac:dyDescent="0.2">
      <c r="A184" s="40"/>
      <c r="B184" s="40"/>
      <c r="C184" s="2"/>
      <c r="D184" s="47"/>
      <c r="E184" s="47"/>
      <c r="F184" s="47"/>
      <c r="G184" s="4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8" x14ac:dyDescent="0.2">
      <c r="A185" s="40"/>
      <c r="B185" s="40"/>
      <c r="C185" s="2"/>
      <c r="D185" s="47"/>
      <c r="E185" s="47"/>
      <c r="F185" s="47"/>
      <c r="G185" s="4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8" x14ac:dyDescent="0.2">
      <c r="A186" s="40"/>
      <c r="B186" s="40"/>
      <c r="C186" s="2"/>
      <c r="D186" s="47"/>
      <c r="E186" s="47"/>
      <c r="F186" s="47"/>
      <c r="G186" s="4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8" x14ac:dyDescent="0.2">
      <c r="A187" s="40"/>
      <c r="B187" s="40"/>
      <c r="C187" s="2"/>
      <c r="D187" s="47"/>
      <c r="E187" s="47"/>
      <c r="F187" s="47"/>
      <c r="G187" s="4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8" x14ac:dyDescent="0.2">
      <c r="A188" s="40"/>
      <c r="B188" s="40"/>
      <c r="C188" s="2"/>
      <c r="D188" s="47"/>
      <c r="E188" s="47"/>
      <c r="F188" s="47"/>
      <c r="G188" s="4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8" x14ac:dyDescent="0.2">
      <c r="A189" s="40"/>
      <c r="B189" s="40"/>
      <c r="C189" s="2"/>
      <c r="D189" s="47"/>
      <c r="E189" s="47"/>
      <c r="F189" s="47"/>
      <c r="G189" s="4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8" x14ac:dyDescent="0.2">
      <c r="A190" s="40"/>
      <c r="B190" s="40"/>
      <c r="C190" s="2"/>
      <c r="D190" s="47"/>
      <c r="E190" s="47"/>
      <c r="F190" s="47"/>
      <c r="G190" s="4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8" x14ac:dyDescent="0.2">
      <c r="A191" s="40"/>
      <c r="B191" s="40"/>
      <c r="C191" s="2"/>
      <c r="D191" s="47"/>
      <c r="E191" s="47"/>
      <c r="F191" s="47"/>
      <c r="G191" s="4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8" x14ac:dyDescent="0.2">
      <c r="A192" s="40"/>
      <c r="B192" s="40"/>
      <c r="C192" s="2"/>
      <c r="D192" s="47"/>
      <c r="E192" s="47"/>
      <c r="F192" s="47"/>
      <c r="G192" s="4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8" x14ac:dyDescent="0.2">
      <c r="A193" s="40"/>
      <c r="B193" s="40"/>
      <c r="C193" s="2"/>
      <c r="D193" s="47"/>
      <c r="E193" s="47"/>
      <c r="F193" s="47"/>
      <c r="G193" s="4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8" x14ac:dyDescent="0.2">
      <c r="A194" s="40"/>
      <c r="B194" s="40"/>
      <c r="C194" s="2"/>
      <c r="D194" s="47"/>
      <c r="E194" s="47"/>
      <c r="F194" s="47"/>
      <c r="G194" s="4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8" x14ac:dyDescent="0.2">
      <c r="A195" s="40"/>
      <c r="B195" s="40"/>
      <c r="C195" s="2"/>
      <c r="D195" s="47"/>
      <c r="E195" s="47"/>
      <c r="F195" s="47"/>
      <c r="G195" s="4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8" x14ac:dyDescent="0.2">
      <c r="A196" s="40"/>
      <c r="B196" s="40"/>
      <c r="C196" s="2"/>
      <c r="D196" s="47"/>
      <c r="E196" s="47"/>
      <c r="F196" s="47"/>
      <c r="G196" s="4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8" x14ac:dyDescent="0.2">
      <c r="A197" s="40"/>
      <c r="B197" s="40"/>
      <c r="C197" s="2"/>
      <c r="D197" s="47"/>
      <c r="E197" s="47"/>
      <c r="F197" s="47"/>
      <c r="G197" s="4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8" x14ac:dyDescent="0.2">
      <c r="A198" s="40"/>
      <c r="B198" s="40"/>
      <c r="C198" s="2"/>
      <c r="D198" s="47"/>
      <c r="E198" s="47"/>
      <c r="F198" s="47"/>
      <c r="G198" s="4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8" x14ac:dyDescent="0.2">
      <c r="A199" s="40"/>
      <c r="B199" s="40"/>
      <c r="C199" s="2"/>
      <c r="D199" s="47"/>
      <c r="E199" s="47"/>
      <c r="F199" s="47"/>
      <c r="G199" s="4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8" x14ac:dyDescent="0.2">
      <c r="A200" s="40"/>
      <c r="B200" s="40"/>
      <c r="C200" s="2"/>
      <c r="D200" s="47"/>
      <c r="E200" s="47"/>
      <c r="F200" s="47"/>
      <c r="G200" s="4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8" x14ac:dyDescent="0.2">
      <c r="A201" s="40"/>
      <c r="B201" s="40"/>
      <c r="C201" s="2"/>
      <c r="D201" s="47"/>
      <c r="E201" s="47"/>
      <c r="F201" s="47"/>
      <c r="G201" s="4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8" x14ac:dyDescent="0.2">
      <c r="A202" s="40"/>
      <c r="B202" s="40"/>
      <c r="C202" s="2"/>
      <c r="D202" s="47"/>
      <c r="E202" s="47"/>
      <c r="F202" s="47"/>
      <c r="G202" s="48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8" x14ac:dyDescent="0.2">
      <c r="A203" s="40"/>
      <c r="B203" s="40"/>
      <c r="C203" s="2"/>
      <c r="D203" s="47"/>
      <c r="E203" s="47"/>
      <c r="F203" s="47"/>
      <c r="G203" s="48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8" x14ac:dyDescent="0.2">
      <c r="A204" s="40"/>
      <c r="B204" s="40"/>
      <c r="C204" s="2"/>
      <c r="D204" s="47"/>
      <c r="E204" s="47"/>
      <c r="F204" s="47"/>
      <c r="G204" s="48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8" x14ac:dyDescent="0.2">
      <c r="A205" s="40"/>
      <c r="B205" s="40"/>
      <c r="C205" s="2"/>
      <c r="D205" s="47"/>
      <c r="E205" s="47"/>
      <c r="F205" s="47"/>
      <c r="G205" s="48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8" x14ac:dyDescent="0.2">
      <c r="A206" s="40"/>
      <c r="B206" s="40"/>
      <c r="C206" s="2"/>
      <c r="D206" s="47"/>
      <c r="E206" s="47"/>
      <c r="F206" s="47"/>
      <c r="G206" s="48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8" x14ac:dyDescent="0.2">
      <c r="A207" s="40"/>
      <c r="B207" s="40"/>
      <c r="C207" s="2"/>
      <c r="D207" s="47"/>
      <c r="E207" s="47"/>
      <c r="F207" s="47"/>
      <c r="G207" s="48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8" x14ac:dyDescent="0.2">
      <c r="A208" s="40"/>
      <c r="B208" s="40"/>
      <c r="C208" s="2"/>
      <c r="D208" s="47"/>
      <c r="E208" s="47"/>
      <c r="F208" s="47"/>
      <c r="G208" s="48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8" x14ac:dyDescent="0.2">
      <c r="A209" s="40"/>
      <c r="B209" s="40"/>
      <c r="C209" s="2"/>
      <c r="D209" s="47"/>
      <c r="E209" s="47"/>
      <c r="F209" s="47"/>
      <c r="G209" s="48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8" x14ac:dyDescent="0.2">
      <c r="A210" s="40"/>
      <c r="B210" s="40"/>
      <c r="C210" s="2"/>
      <c r="D210" s="47"/>
      <c r="E210" s="47"/>
      <c r="F210" s="47"/>
      <c r="G210" s="48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8" x14ac:dyDescent="0.2">
      <c r="A211" s="40"/>
      <c r="B211" s="40"/>
      <c r="C211" s="2"/>
      <c r="D211" s="47"/>
      <c r="E211" s="47"/>
      <c r="F211" s="47"/>
      <c r="G211" s="4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8" x14ac:dyDescent="0.2">
      <c r="A212" s="40"/>
      <c r="B212" s="40"/>
      <c r="C212" s="2"/>
      <c r="D212" s="47"/>
      <c r="E212" s="47"/>
      <c r="F212" s="47"/>
      <c r="G212" s="48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8" x14ac:dyDescent="0.2">
      <c r="A213" s="40"/>
      <c r="B213" s="40"/>
      <c r="C213" s="2"/>
      <c r="D213" s="47"/>
      <c r="E213" s="47"/>
      <c r="F213" s="47"/>
      <c r="G213" s="48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8" x14ac:dyDescent="0.2">
      <c r="A214" s="40"/>
      <c r="B214" s="40"/>
      <c r="C214" s="2"/>
      <c r="D214" s="47"/>
      <c r="E214" s="47"/>
      <c r="F214" s="47"/>
      <c r="G214" s="48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8" x14ac:dyDescent="0.2">
      <c r="A215" s="40"/>
      <c r="B215" s="40"/>
      <c r="C215" s="2"/>
      <c r="D215" s="47"/>
      <c r="E215" s="47"/>
      <c r="F215" s="47"/>
      <c r="G215" s="48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8" x14ac:dyDescent="0.2">
      <c r="A216" s="40"/>
      <c r="B216" s="40"/>
      <c r="C216" s="2"/>
      <c r="D216" s="47"/>
      <c r="E216" s="47"/>
      <c r="F216" s="47"/>
      <c r="G216" s="48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8" x14ac:dyDescent="0.2">
      <c r="A217" s="40"/>
      <c r="B217" s="40"/>
      <c r="C217" s="2"/>
      <c r="D217" s="47"/>
      <c r="E217" s="47"/>
      <c r="F217" s="47"/>
      <c r="G217" s="48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8" x14ac:dyDescent="0.2">
      <c r="A218" s="40"/>
      <c r="B218" s="40"/>
      <c r="C218" s="2"/>
      <c r="D218" s="47"/>
      <c r="E218" s="47"/>
      <c r="F218" s="47"/>
      <c r="G218" s="48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8" x14ac:dyDescent="0.2">
      <c r="A219" s="40"/>
      <c r="B219" s="40"/>
      <c r="C219" s="2"/>
      <c r="D219" s="47"/>
      <c r="E219" s="47"/>
      <c r="F219" s="47"/>
      <c r="G219" s="48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8" x14ac:dyDescent="0.2">
      <c r="A220" s="40"/>
      <c r="B220" s="40"/>
      <c r="C220" s="2"/>
      <c r="D220" s="47"/>
      <c r="E220" s="47"/>
      <c r="F220" s="47"/>
      <c r="G220" s="48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8" x14ac:dyDescent="0.2">
      <c r="A221" s="40"/>
      <c r="B221" s="40"/>
      <c r="C221" s="2"/>
      <c r="D221" s="47"/>
      <c r="E221" s="47"/>
      <c r="F221" s="47"/>
      <c r="G221" s="48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8" x14ac:dyDescent="0.2">
      <c r="A222" s="40"/>
      <c r="B222" s="40"/>
      <c r="C222" s="2"/>
      <c r="D222" s="47"/>
      <c r="E222" s="47"/>
      <c r="F222" s="47"/>
      <c r="G222" s="48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8" x14ac:dyDescent="0.2">
      <c r="A223" s="40"/>
      <c r="B223" s="40"/>
      <c r="C223" s="2"/>
      <c r="D223" s="47"/>
      <c r="E223" s="47"/>
      <c r="F223" s="47"/>
      <c r="G223" s="48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8" x14ac:dyDescent="0.2">
      <c r="A224" s="40"/>
      <c r="B224" s="40"/>
      <c r="C224" s="2"/>
      <c r="D224" s="47"/>
      <c r="E224" s="47"/>
      <c r="F224" s="47"/>
      <c r="G224" s="48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8" x14ac:dyDescent="0.2">
      <c r="A225" s="40"/>
      <c r="B225" s="40"/>
      <c r="C225" s="2"/>
      <c r="D225" s="47"/>
      <c r="E225" s="47"/>
      <c r="F225" s="47"/>
      <c r="G225" s="48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8" x14ac:dyDescent="0.2">
      <c r="A226" s="40"/>
      <c r="B226" s="40"/>
      <c r="C226" s="2"/>
      <c r="D226" s="47"/>
      <c r="E226" s="47"/>
      <c r="F226" s="47"/>
      <c r="G226" s="48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8" x14ac:dyDescent="0.2">
      <c r="A227" s="40"/>
      <c r="B227" s="40"/>
      <c r="C227" s="2"/>
      <c r="D227" s="47"/>
      <c r="E227" s="47"/>
      <c r="F227" s="47"/>
      <c r="G227" s="48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8" x14ac:dyDescent="0.2">
      <c r="A228" s="40"/>
      <c r="B228" s="40"/>
      <c r="C228" s="2"/>
      <c r="D228" s="47"/>
      <c r="E228" s="47"/>
      <c r="F228" s="47"/>
      <c r="G228" s="48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8" x14ac:dyDescent="0.2">
      <c r="A229" s="40"/>
      <c r="B229" s="40"/>
      <c r="C229" s="2"/>
      <c r="D229" s="47"/>
      <c r="E229" s="47"/>
      <c r="F229" s="47"/>
      <c r="G229" s="48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8" x14ac:dyDescent="0.2">
      <c r="A230" s="40"/>
      <c r="B230" s="40"/>
      <c r="C230" s="2"/>
      <c r="D230" s="47"/>
      <c r="E230" s="47"/>
      <c r="F230" s="47"/>
      <c r="G230" s="48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8" x14ac:dyDescent="0.2">
      <c r="A231" s="40"/>
      <c r="B231" s="40"/>
      <c r="C231" s="2"/>
      <c r="D231" s="47"/>
      <c r="E231" s="47"/>
      <c r="F231" s="47"/>
      <c r="G231" s="48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8" x14ac:dyDescent="0.2">
      <c r="A232" s="40"/>
      <c r="B232" s="40"/>
      <c r="C232" s="2"/>
      <c r="D232" s="47"/>
      <c r="E232" s="47"/>
      <c r="F232" s="47"/>
      <c r="G232" s="48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8" x14ac:dyDescent="0.2">
      <c r="A233" s="40"/>
      <c r="B233" s="40"/>
      <c r="C233" s="2"/>
      <c r="D233" s="47"/>
      <c r="E233" s="47"/>
      <c r="F233" s="47"/>
      <c r="G233" s="48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8" x14ac:dyDescent="0.2">
      <c r="A234" s="40"/>
      <c r="B234" s="40"/>
      <c r="C234" s="2"/>
      <c r="D234" s="47"/>
      <c r="E234" s="47"/>
      <c r="F234" s="47"/>
      <c r="G234" s="48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8" x14ac:dyDescent="0.2">
      <c r="A235" s="40"/>
      <c r="B235" s="40"/>
      <c r="C235" s="2"/>
      <c r="D235" s="47"/>
      <c r="E235" s="47"/>
      <c r="F235" s="47"/>
      <c r="G235" s="48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8" x14ac:dyDescent="0.2">
      <c r="A236" s="40"/>
      <c r="B236" s="40"/>
      <c r="C236" s="2"/>
      <c r="D236" s="47"/>
      <c r="E236" s="47"/>
      <c r="F236" s="47"/>
      <c r="G236" s="48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8" x14ac:dyDescent="0.2">
      <c r="A237" s="40"/>
      <c r="B237" s="40"/>
      <c r="C237" s="2"/>
      <c r="D237" s="47"/>
      <c r="E237" s="47"/>
      <c r="F237" s="47"/>
      <c r="G237" s="48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8" x14ac:dyDescent="0.2">
      <c r="A238" s="40"/>
      <c r="B238" s="40"/>
      <c r="C238" s="2"/>
      <c r="D238" s="47"/>
      <c r="E238" s="47"/>
      <c r="F238" s="47"/>
      <c r="G238" s="48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8" x14ac:dyDescent="0.2">
      <c r="A239" s="40"/>
      <c r="B239" s="40"/>
      <c r="C239" s="2"/>
      <c r="D239" s="47"/>
      <c r="E239" s="47"/>
      <c r="F239" s="47"/>
      <c r="G239" s="48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8" x14ac:dyDescent="0.2">
      <c r="A240" s="40"/>
      <c r="B240" s="40"/>
      <c r="C240" s="2"/>
      <c r="D240" s="47"/>
      <c r="E240" s="47"/>
      <c r="F240" s="47"/>
      <c r="G240" s="48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8" x14ac:dyDescent="0.2">
      <c r="A241" s="40"/>
      <c r="B241" s="40"/>
      <c r="C241" s="2"/>
      <c r="D241" s="47"/>
      <c r="E241" s="47"/>
      <c r="F241" s="47"/>
      <c r="G241" s="48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8" x14ac:dyDescent="0.2">
      <c r="A242" s="40"/>
      <c r="B242" s="40"/>
      <c r="C242" s="2"/>
      <c r="D242" s="47"/>
      <c r="E242" s="47"/>
      <c r="F242" s="47"/>
      <c r="G242" s="48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8" x14ac:dyDescent="0.2">
      <c r="A243" s="40"/>
      <c r="B243" s="40"/>
      <c r="C243" s="2"/>
      <c r="D243" s="47"/>
      <c r="E243" s="47"/>
      <c r="F243" s="47"/>
      <c r="G243" s="48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8" x14ac:dyDescent="0.2">
      <c r="A244" s="40"/>
      <c r="B244" s="40"/>
      <c r="C244" s="2"/>
      <c r="D244" s="47"/>
      <c r="E244" s="47"/>
      <c r="F244" s="47"/>
      <c r="G244" s="48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8" x14ac:dyDescent="0.2">
      <c r="A245" s="40"/>
      <c r="B245" s="40"/>
      <c r="C245" s="2"/>
      <c r="D245" s="47"/>
      <c r="E245" s="47"/>
      <c r="F245" s="47"/>
      <c r="G245" s="48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8" x14ac:dyDescent="0.2">
      <c r="A246" s="40"/>
      <c r="B246" s="40"/>
      <c r="C246" s="2"/>
      <c r="D246" s="47"/>
      <c r="E246" s="47"/>
      <c r="F246" s="47"/>
      <c r="G246" s="4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8" x14ac:dyDescent="0.2">
      <c r="A247" s="40"/>
      <c r="B247" s="40"/>
      <c r="C247" s="2"/>
      <c r="D247" s="47"/>
      <c r="E247" s="47"/>
      <c r="F247" s="47"/>
      <c r="G247" s="48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8" x14ac:dyDescent="0.2">
      <c r="A248" s="40"/>
      <c r="B248" s="40"/>
      <c r="C248" s="2"/>
      <c r="D248" s="47"/>
      <c r="E248" s="47"/>
      <c r="F248" s="47"/>
      <c r="G248" s="48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8" x14ac:dyDescent="0.2">
      <c r="A249" s="40"/>
      <c r="B249" s="40"/>
      <c r="C249" s="2"/>
      <c r="D249" s="47"/>
      <c r="E249" s="47"/>
      <c r="F249" s="47"/>
      <c r="G249" s="48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8" x14ac:dyDescent="0.2">
      <c r="A250" s="40"/>
      <c r="B250" s="40"/>
      <c r="C250" s="2"/>
      <c r="D250" s="47"/>
      <c r="E250" s="47"/>
      <c r="F250" s="47"/>
      <c r="G250" s="48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8" x14ac:dyDescent="0.2">
      <c r="A251" s="40"/>
      <c r="B251" s="40"/>
      <c r="C251" s="2"/>
      <c r="D251" s="47"/>
      <c r="E251" s="47"/>
      <c r="F251" s="47"/>
      <c r="G251" s="4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8" x14ac:dyDescent="0.2">
      <c r="A252" s="40"/>
      <c r="B252" s="40"/>
      <c r="C252" s="2"/>
      <c r="D252" s="47"/>
      <c r="E252" s="47"/>
      <c r="F252" s="47"/>
      <c r="G252" s="48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8" x14ac:dyDescent="0.2">
      <c r="A253" s="40"/>
      <c r="B253" s="40"/>
      <c r="C253" s="2"/>
      <c r="D253" s="47"/>
      <c r="E253" s="47"/>
      <c r="F253" s="47"/>
      <c r="G253" s="48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8" x14ac:dyDescent="0.2">
      <c r="A254" s="40"/>
      <c r="B254" s="40"/>
      <c r="C254" s="2"/>
      <c r="D254" s="47"/>
      <c r="E254" s="47"/>
      <c r="F254" s="47"/>
      <c r="G254" s="48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8" x14ac:dyDescent="0.2">
      <c r="A255" s="40"/>
      <c r="B255" s="40"/>
      <c r="C255" s="2"/>
      <c r="D255" s="47"/>
      <c r="E255" s="47"/>
      <c r="F255" s="47"/>
      <c r="G255" s="48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8" x14ac:dyDescent="0.2">
      <c r="A256" s="40"/>
      <c r="B256" s="40"/>
      <c r="C256" s="2"/>
      <c r="D256" s="47"/>
      <c r="E256" s="47"/>
      <c r="F256" s="47"/>
      <c r="G256" s="48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8" x14ac:dyDescent="0.2">
      <c r="A257" s="40"/>
      <c r="B257" s="40"/>
      <c r="C257" s="2"/>
      <c r="D257" s="47"/>
      <c r="E257" s="47"/>
      <c r="F257" s="47"/>
      <c r="G257" s="48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8" x14ac:dyDescent="0.2">
      <c r="A258" s="40"/>
      <c r="B258" s="40"/>
      <c r="C258" s="2"/>
      <c r="D258" s="47"/>
      <c r="E258" s="47"/>
      <c r="F258" s="47"/>
      <c r="G258" s="48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8" x14ac:dyDescent="0.2">
      <c r="A259" s="40"/>
      <c r="B259" s="40"/>
      <c r="C259" s="2"/>
      <c r="D259" s="47"/>
      <c r="E259" s="47"/>
      <c r="F259" s="47"/>
      <c r="G259" s="48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8" x14ac:dyDescent="0.2">
      <c r="A260" s="40"/>
      <c r="B260" s="40"/>
      <c r="C260" s="2"/>
      <c r="D260" s="47"/>
      <c r="E260" s="47"/>
      <c r="F260" s="47"/>
      <c r="G260" s="48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8" x14ac:dyDescent="0.2">
      <c r="A261" s="40"/>
      <c r="B261" s="40"/>
      <c r="C261" s="2"/>
      <c r="D261" s="47"/>
      <c r="E261" s="47"/>
      <c r="F261" s="47"/>
      <c r="G261" s="48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8" x14ac:dyDescent="0.2">
      <c r="A262" s="40"/>
      <c r="B262" s="40"/>
      <c r="C262" s="2"/>
      <c r="D262" s="47"/>
      <c r="E262" s="47"/>
      <c r="F262" s="47"/>
      <c r="G262" s="48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8" x14ac:dyDescent="0.2">
      <c r="A263" s="40"/>
      <c r="B263" s="40"/>
      <c r="C263" s="2"/>
      <c r="D263" s="47"/>
      <c r="E263" s="47"/>
      <c r="F263" s="47"/>
      <c r="G263" s="48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8" x14ac:dyDescent="0.2">
      <c r="A264" s="40"/>
      <c r="B264" s="40"/>
      <c r="C264" s="2"/>
      <c r="D264" s="47"/>
      <c r="E264" s="47"/>
      <c r="F264" s="47"/>
      <c r="G264" s="48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8" x14ac:dyDescent="0.2">
      <c r="A265" s="40"/>
      <c r="B265" s="40"/>
      <c r="C265" s="2"/>
      <c r="D265" s="47"/>
      <c r="E265" s="47"/>
      <c r="F265" s="47"/>
      <c r="G265" s="48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8" x14ac:dyDescent="0.2">
      <c r="A266" s="40"/>
      <c r="B266" s="40"/>
      <c r="C266" s="2"/>
      <c r="D266" s="47"/>
      <c r="E266" s="47"/>
      <c r="F266" s="47"/>
      <c r="G266" s="48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8" x14ac:dyDescent="0.2">
      <c r="A267" s="40"/>
      <c r="B267" s="40"/>
      <c r="C267" s="2"/>
      <c r="D267" s="47"/>
      <c r="E267" s="47"/>
      <c r="F267" s="47"/>
      <c r="G267" s="48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8" x14ac:dyDescent="0.2">
      <c r="A268" s="40"/>
      <c r="B268" s="40"/>
      <c r="C268" s="2"/>
      <c r="D268" s="47"/>
      <c r="E268" s="47"/>
      <c r="F268" s="47"/>
      <c r="G268" s="48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8" x14ac:dyDescent="0.2">
      <c r="A269" s="40"/>
      <c r="B269" s="40"/>
      <c r="C269" s="2"/>
      <c r="D269" s="47"/>
      <c r="E269" s="47"/>
      <c r="F269" s="47"/>
      <c r="G269" s="48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8" x14ac:dyDescent="0.2">
      <c r="A270" s="40"/>
      <c r="B270" s="40"/>
      <c r="C270" s="2"/>
      <c r="D270" s="47"/>
      <c r="E270" s="47"/>
      <c r="F270" s="47"/>
      <c r="G270" s="48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8" x14ac:dyDescent="0.2">
      <c r="A271" s="40"/>
      <c r="B271" s="40"/>
      <c r="C271" s="2"/>
      <c r="D271" s="47"/>
      <c r="E271" s="47"/>
      <c r="F271" s="47"/>
      <c r="G271" s="48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8" x14ac:dyDescent="0.2">
      <c r="A272" s="40"/>
      <c r="B272" s="40"/>
      <c r="C272" s="2"/>
      <c r="D272" s="47"/>
      <c r="E272" s="47"/>
      <c r="F272" s="47"/>
      <c r="G272" s="48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8" x14ac:dyDescent="0.2">
      <c r="A273" s="40"/>
      <c r="B273" s="40"/>
      <c r="C273" s="2"/>
      <c r="D273" s="47"/>
      <c r="E273" s="47"/>
      <c r="F273" s="47"/>
      <c r="G273" s="48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8" x14ac:dyDescent="0.2">
      <c r="A274" s="40"/>
      <c r="B274" s="40"/>
      <c r="C274" s="2"/>
      <c r="D274" s="47"/>
      <c r="E274" s="47"/>
      <c r="F274" s="47"/>
      <c r="G274" s="48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8" x14ac:dyDescent="0.2">
      <c r="A275" s="40"/>
      <c r="B275" s="40"/>
      <c r="C275" s="2"/>
      <c r="D275" s="47"/>
      <c r="E275" s="47"/>
      <c r="F275" s="47"/>
      <c r="G275" s="48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8" x14ac:dyDescent="0.2">
      <c r="A276" s="40"/>
      <c r="B276" s="40"/>
      <c r="C276" s="2"/>
      <c r="D276" s="47"/>
      <c r="E276" s="47"/>
      <c r="F276" s="47"/>
      <c r="G276" s="48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8" x14ac:dyDescent="0.2">
      <c r="A277" s="40"/>
      <c r="B277" s="40"/>
      <c r="C277" s="2"/>
      <c r="D277" s="47"/>
      <c r="E277" s="47"/>
      <c r="F277" s="47"/>
      <c r="G277" s="48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8" x14ac:dyDescent="0.2">
      <c r="A278" s="40"/>
      <c r="B278" s="40"/>
      <c r="C278" s="2"/>
      <c r="D278" s="47"/>
      <c r="E278" s="47"/>
      <c r="F278" s="47"/>
      <c r="G278" s="48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8" x14ac:dyDescent="0.2">
      <c r="A279" s="40"/>
      <c r="B279" s="40"/>
      <c r="C279" s="2"/>
      <c r="D279" s="47"/>
      <c r="E279" s="47"/>
      <c r="F279" s="47"/>
      <c r="G279" s="48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8" x14ac:dyDescent="0.2">
      <c r="A280" s="40"/>
      <c r="B280" s="40"/>
      <c r="C280" s="2"/>
      <c r="D280" s="47"/>
      <c r="E280" s="47"/>
      <c r="F280" s="47"/>
      <c r="G280" s="48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8" x14ac:dyDescent="0.2">
      <c r="A281" s="40"/>
      <c r="B281" s="40"/>
      <c r="C281" s="2"/>
      <c r="D281" s="47"/>
      <c r="E281" s="47"/>
      <c r="F281" s="47"/>
      <c r="G281" s="48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8" x14ac:dyDescent="0.2">
      <c r="A282" s="40"/>
      <c r="B282" s="40"/>
      <c r="C282" s="2"/>
      <c r="D282" s="47"/>
      <c r="E282" s="47"/>
      <c r="F282" s="47"/>
      <c r="G282" s="48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8" x14ac:dyDescent="0.2">
      <c r="A283" s="40"/>
      <c r="B283" s="40"/>
      <c r="C283" s="2"/>
      <c r="D283" s="47"/>
      <c r="E283" s="47"/>
      <c r="F283" s="47"/>
      <c r="G283" s="48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8" x14ac:dyDescent="0.2">
      <c r="A284" s="40"/>
      <c r="B284" s="40"/>
      <c r="C284" s="2"/>
      <c r="D284" s="47"/>
      <c r="E284" s="47"/>
      <c r="F284" s="47"/>
      <c r="G284" s="48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8" x14ac:dyDescent="0.2">
      <c r="A285" s="40"/>
      <c r="B285" s="40"/>
      <c r="C285" s="2"/>
      <c r="D285" s="47"/>
      <c r="E285" s="47"/>
      <c r="F285" s="47"/>
      <c r="G285" s="48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8" x14ac:dyDescent="0.2">
      <c r="A286" s="40"/>
      <c r="B286" s="40"/>
      <c r="C286" s="2"/>
      <c r="D286" s="47"/>
      <c r="E286" s="47"/>
      <c r="F286" s="47"/>
      <c r="G286" s="48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8" x14ac:dyDescent="0.2">
      <c r="A287" s="40"/>
      <c r="B287" s="40"/>
      <c r="C287" s="2"/>
      <c r="D287" s="47"/>
      <c r="E287" s="47"/>
      <c r="F287" s="47"/>
      <c r="G287" s="48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8" x14ac:dyDescent="0.2">
      <c r="A288" s="40"/>
      <c r="B288" s="40"/>
      <c r="C288" s="2"/>
      <c r="D288" s="47"/>
      <c r="E288" s="47"/>
      <c r="F288" s="47"/>
      <c r="G288" s="48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8" x14ac:dyDescent="0.2">
      <c r="A289" s="40"/>
      <c r="B289" s="40"/>
      <c r="C289" s="2"/>
      <c r="D289" s="47"/>
      <c r="E289" s="47"/>
      <c r="F289" s="47"/>
      <c r="G289" s="48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8" x14ac:dyDescent="0.2">
      <c r="A290" s="40"/>
      <c r="B290" s="40"/>
      <c r="C290" s="2"/>
      <c r="D290" s="47"/>
      <c r="E290" s="47"/>
      <c r="F290" s="47"/>
      <c r="G290" s="48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8" x14ac:dyDescent="0.2">
      <c r="A291" s="40"/>
      <c r="B291" s="40"/>
      <c r="C291" s="2"/>
      <c r="D291" s="47"/>
      <c r="E291" s="47"/>
      <c r="F291" s="47"/>
      <c r="G291" s="48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8" x14ac:dyDescent="0.2">
      <c r="A292" s="40"/>
      <c r="B292" s="40"/>
      <c r="C292" s="2"/>
      <c r="D292" s="47"/>
      <c r="E292" s="47"/>
      <c r="F292" s="47"/>
      <c r="G292" s="48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8" x14ac:dyDescent="0.2">
      <c r="A293" s="40"/>
      <c r="B293" s="40"/>
      <c r="C293" s="2"/>
      <c r="D293" s="47"/>
      <c r="E293" s="47"/>
      <c r="F293" s="47"/>
      <c r="G293" s="48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8" x14ac:dyDescent="0.2">
      <c r="A294" s="40"/>
      <c r="B294" s="40"/>
      <c r="C294" s="2"/>
      <c r="D294" s="47"/>
      <c r="E294" s="47"/>
      <c r="F294" s="47"/>
      <c r="G294" s="48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8" x14ac:dyDescent="0.2">
      <c r="A295" s="40"/>
      <c r="B295" s="40"/>
      <c r="C295" s="2"/>
      <c r="D295" s="47"/>
      <c r="E295" s="47"/>
      <c r="F295" s="47"/>
      <c r="G295" s="48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8" x14ac:dyDescent="0.2">
      <c r="A296" s="40"/>
      <c r="B296" s="40"/>
      <c r="C296" s="2"/>
      <c r="D296" s="47"/>
      <c r="E296" s="47"/>
      <c r="F296" s="47"/>
      <c r="G296" s="48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8" x14ac:dyDescent="0.2">
      <c r="A297" s="40"/>
      <c r="B297" s="40"/>
      <c r="C297" s="2"/>
      <c r="D297" s="47"/>
      <c r="E297" s="47"/>
      <c r="F297" s="47"/>
      <c r="G297" s="48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8" x14ac:dyDescent="0.2">
      <c r="A298" s="40"/>
      <c r="B298" s="40"/>
      <c r="C298" s="2"/>
      <c r="D298" s="47"/>
      <c r="E298" s="47"/>
      <c r="F298" s="47"/>
      <c r="G298" s="48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8" x14ac:dyDescent="0.2">
      <c r="A299" s="40"/>
      <c r="B299" s="40"/>
      <c r="C299" s="2"/>
      <c r="D299" s="47"/>
      <c r="E299" s="47"/>
      <c r="F299" s="47"/>
      <c r="G299" s="48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8" x14ac:dyDescent="0.2">
      <c r="A300" s="40"/>
      <c r="B300" s="40"/>
      <c r="C300" s="2"/>
      <c r="D300" s="47"/>
      <c r="E300" s="47"/>
      <c r="F300" s="47"/>
      <c r="G300" s="48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8" x14ac:dyDescent="0.2">
      <c r="A301" s="40"/>
      <c r="B301" s="40"/>
      <c r="C301" s="2"/>
      <c r="D301" s="47"/>
      <c r="E301" s="47"/>
      <c r="F301" s="47"/>
      <c r="G301" s="48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8" x14ac:dyDescent="0.2">
      <c r="A302" s="40"/>
      <c r="B302" s="40"/>
      <c r="C302" s="2"/>
      <c r="D302" s="47"/>
      <c r="E302" s="47"/>
      <c r="F302" s="47"/>
      <c r="G302" s="48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8" x14ac:dyDescent="0.2">
      <c r="A303" s="40"/>
      <c r="B303" s="40"/>
      <c r="C303" s="2"/>
      <c r="D303" s="47"/>
      <c r="E303" s="47"/>
      <c r="F303" s="47"/>
      <c r="G303" s="48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8" x14ac:dyDescent="0.2">
      <c r="A304" s="40"/>
      <c r="B304" s="40"/>
      <c r="C304" s="2"/>
      <c r="D304" s="47"/>
      <c r="E304" s="47"/>
      <c r="F304" s="47"/>
      <c r="G304" s="48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8" x14ac:dyDescent="0.2">
      <c r="A305" s="40"/>
      <c r="B305" s="40"/>
      <c r="C305" s="2"/>
      <c r="D305" s="47"/>
      <c r="E305" s="47"/>
      <c r="F305" s="47"/>
      <c r="G305" s="48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8" x14ac:dyDescent="0.2">
      <c r="A306" s="40"/>
      <c r="B306" s="40"/>
      <c r="C306" s="2"/>
      <c r="D306" s="47"/>
      <c r="E306" s="47"/>
      <c r="F306" s="47"/>
      <c r="G306" s="48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8" x14ac:dyDescent="0.2">
      <c r="A307" s="40"/>
      <c r="B307" s="40"/>
      <c r="C307" s="2"/>
      <c r="D307" s="47"/>
      <c r="E307" s="47"/>
      <c r="F307" s="47"/>
      <c r="G307" s="48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8" x14ac:dyDescent="0.2">
      <c r="A308" s="40"/>
      <c r="B308" s="40"/>
      <c r="C308" s="2"/>
      <c r="D308" s="47"/>
      <c r="E308" s="47"/>
      <c r="F308" s="47"/>
      <c r="G308" s="48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8" x14ac:dyDescent="0.2">
      <c r="A309" s="40"/>
      <c r="B309" s="40"/>
      <c r="C309" s="2"/>
      <c r="D309" s="47"/>
      <c r="E309" s="47"/>
      <c r="F309" s="47"/>
      <c r="G309" s="48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8" x14ac:dyDescent="0.2">
      <c r="A310" s="40"/>
      <c r="B310" s="40"/>
      <c r="C310" s="2"/>
      <c r="D310" s="47"/>
      <c r="E310" s="47"/>
      <c r="F310" s="47"/>
      <c r="G310" s="48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8" x14ac:dyDescent="0.2">
      <c r="A311" s="40"/>
      <c r="B311" s="40"/>
      <c r="C311" s="2"/>
      <c r="D311" s="47"/>
      <c r="E311" s="47"/>
      <c r="F311" s="47"/>
      <c r="G311" s="48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8" x14ac:dyDescent="0.2">
      <c r="A312" s="40"/>
      <c r="B312" s="40"/>
      <c r="C312" s="2"/>
      <c r="D312" s="47"/>
      <c r="E312" s="47"/>
      <c r="F312" s="47"/>
      <c r="G312" s="48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8" x14ac:dyDescent="0.2">
      <c r="A313" s="40"/>
      <c r="B313" s="40"/>
      <c r="C313" s="2"/>
      <c r="D313" s="47"/>
      <c r="E313" s="47"/>
      <c r="F313" s="47"/>
      <c r="G313" s="48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8" x14ac:dyDescent="0.2">
      <c r="A314" s="40"/>
      <c r="B314" s="40"/>
      <c r="C314" s="2"/>
      <c r="D314" s="47"/>
      <c r="E314" s="47"/>
      <c r="F314" s="47"/>
      <c r="G314" s="48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8" x14ac:dyDescent="0.2">
      <c r="A315" s="40"/>
      <c r="B315" s="40"/>
      <c r="C315" s="2"/>
      <c r="D315" s="47"/>
      <c r="E315" s="47"/>
      <c r="F315" s="47"/>
      <c r="G315" s="48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8" x14ac:dyDescent="0.2">
      <c r="A316" s="40"/>
      <c r="B316" s="40"/>
      <c r="C316" s="2"/>
      <c r="D316" s="47"/>
      <c r="E316" s="47"/>
      <c r="F316" s="47"/>
      <c r="G316" s="48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8" x14ac:dyDescent="0.2">
      <c r="A317" s="40"/>
      <c r="B317" s="40"/>
      <c r="C317" s="2"/>
      <c r="D317" s="47"/>
      <c r="E317" s="47"/>
      <c r="F317" s="47"/>
      <c r="G317" s="48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8" x14ac:dyDescent="0.2">
      <c r="A318" s="40"/>
      <c r="B318" s="40"/>
      <c r="C318" s="2"/>
      <c r="D318" s="47"/>
      <c r="E318" s="47"/>
      <c r="F318" s="47"/>
      <c r="G318" s="48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8" x14ac:dyDescent="0.2">
      <c r="A319" s="40"/>
      <c r="B319" s="40"/>
      <c r="C319" s="2"/>
      <c r="D319" s="47"/>
      <c r="E319" s="47"/>
      <c r="F319" s="47"/>
      <c r="G319" s="48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8" x14ac:dyDescent="0.2">
      <c r="A320" s="40"/>
      <c r="B320" s="40"/>
      <c r="C320" s="2"/>
      <c r="D320" s="47"/>
      <c r="E320" s="47"/>
      <c r="F320" s="47"/>
      <c r="G320" s="48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8" x14ac:dyDescent="0.2">
      <c r="A321" s="40"/>
      <c r="B321" s="40"/>
      <c r="C321" s="2"/>
      <c r="D321" s="47"/>
      <c r="E321" s="47"/>
      <c r="F321" s="47"/>
      <c r="G321" s="48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8" x14ac:dyDescent="0.2">
      <c r="A322" s="40"/>
      <c r="B322" s="40"/>
      <c r="C322" s="2"/>
      <c r="D322" s="47"/>
      <c r="E322" s="47"/>
      <c r="F322" s="47"/>
      <c r="G322" s="48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8" x14ac:dyDescent="0.2">
      <c r="A323" s="40"/>
      <c r="B323" s="40"/>
      <c r="C323" s="2"/>
      <c r="D323" s="47"/>
      <c r="E323" s="47"/>
      <c r="F323" s="47"/>
      <c r="G323" s="48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8" x14ac:dyDescent="0.2">
      <c r="A324" s="40"/>
      <c r="B324" s="40"/>
      <c r="C324" s="2"/>
      <c r="D324" s="47"/>
      <c r="E324" s="47"/>
      <c r="F324" s="47"/>
      <c r="G324" s="48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8" x14ac:dyDescent="0.2">
      <c r="A325" s="40"/>
      <c r="B325" s="40"/>
      <c r="C325" s="2"/>
      <c r="D325" s="47"/>
      <c r="E325" s="47"/>
      <c r="F325" s="47"/>
      <c r="G325" s="48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8" x14ac:dyDescent="0.2">
      <c r="A326" s="40"/>
      <c r="B326" s="40"/>
      <c r="C326" s="2"/>
      <c r="D326" s="47"/>
      <c r="E326" s="47"/>
      <c r="F326" s="47"/>
      <c r="G326" s="48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8" x14ac:dyDescent="0.2">
      <c r="A327" s="40"/>
      <c r="B327" s="40"/>
      <c r="C327" s="2"/>
      <c r="D327" s="47"/>
      <c r="E327" s="47"/>
      <c r="F327" s="47"/>
      <c r="G327" s="48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8" x14ac:dyDescent="0.2">
      <c r="A328" s="40"/>
      <c r="B328" s="40"/>
      <c r="C328" s="2"/>
      <c r="D328" s="47"/>
      <c r="E328" s="47"/>
      <c r="F328" s="47"/>
      <c r="G328" s="48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8" x14ac:dyDescent="0.2">
      <c r="A329" s="40"/>
      <c r="B329" s="40"/>
      <c r="C329" s="2"/>
      <c r="D329" s="47"/>
      <c r="E329" s="47"/>
      <c r="F329" s="47"/>
      <c r="G329" s="48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8" x14ac:dyDescent="0.2">
      <c r="A330" s="40"/>
      <c r="B330" s="40"/>
      <c r="C330" s="2"/>
      <c r="D330" s="47"/>
      <c r="E330" s="47"/>
      <c r="F330" s="47"/>
      <c r="G330" s="48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8" x14ac:dyDescent="0.2">
      <c r="A331" s="40"/>
      <c r="B331" s="40"/>
      <c r="C331" s="2"/>
      <c r="D331" s="47"/>
      <c r="E331" s="47"/>
      <c r="F331" s="47"/>
      <c r="G331" s="48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8" x14ac:dyDescent="0.2">
      <c r="A332" s="40"/>
      <c r="B332" s="40"/>
      <c r="C332" s="2"/>
      <c r="D332" s="47"/>
      <c r="E332" s="47"/>
      <c r="F332" s="47"/>
      <c r="G332" s="48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8" x14ac:dyDescent="0.2">
      <c r="A333" s="40"/>
      <c r="B333" s="40"/>
      <c r="C333" s="2"/>
      <c r="D333" s="47"/>
      <c r="E333" s="47"/>
      <c r="F333" s="47"/>
      <c r="G333" s="48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8" x14ac:dyDescent="0.2">
      <c r="A334" s="40"/>
      <c r="B334" s="40"/>
      <c r="C334" s="2"/>
      <c r="D334" s="47"/>
      <c r="E334" s="47"/>
      <c r="F334" s="47"/>
      <c r="G334" s="48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8" x14ac:dyDescent="0.2">
      <c r="A335" s="40"/>
      <c r="B335" s="40"/>
      <c r="C335" s="2"/>
      <c r="D335" s="47"/>
      <c r="E335" s="47"/>
      <c r="F335" s="47"/>
      <c r="G335" s="48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8" x14ac:dyDescent="0.2">
      <c r="A336" s="40"/>
      <c r="B336" s="40"/>
      <c r="C336" s="2"/>
      <c r="D336" s="47"/>
      <c r="E336" s="47"/>
      <c r="F336" s="47"/>
      <c r="G336" s="48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8" x14ac:dyDescent="0.2">
      <c r="A337" s="40"/>
      <c r="B337" s="40"/>
      <c r="C337" s="2"/>
      <c r="D337" s="47"/>
      <c r="E337" s="47"/>
      <c r="F337" s="47"/>
      <c r="G337" s="48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8" x14ac:dyDescent="0.2">
      <c r="A338" s="40"/>
      <c r="B338" s="40"/>
      <c r="C338" s="2"/>
      <c r="D338" s="47"/>
      <c r="E338" s="47"/>
      <c r="F338" s="47"/>
      <c r="G338" s="48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8" x14ac:dyDescent="0.2">
      <c r="A339" s="40"/>
      <c r="B339" s="40"/>
      <c r="C339" s="2"/>
      <c r="D339" s="47"/>
      <c r="E339" s="47"/>
      <c r="F339" s="47"/>
      <c r="G339" s="48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8" x14ac:dyDescent="0.2">
      <c r="A340" s="40"/>
      <c r="B340" s="40"/>
      <c r="C340" s="2"/>
      <c r="D340" s="47"/>
      <c r="E340" s="47"/>
      <c r="F340" s="47"/>
      <c r="G340" s="48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8" x14ac:dyDescent="0.2">
      <c r="A341" s="40"/>
      <c r="B341" s="40"/>
      <c r="C341" s="2"/>
      <c r="D341" s="47"/>
      <c r="E341" s="47"/>
      <c r="F341" s="47"/>
      <c r="G341" s="48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8" x14ac:dyDescent="0.2">
      <c r="A342" s="40"/>
      <c r="B342" s="40"/>
      <c r="C342" s="2"/>
      <c r="D342" s="47"/>
      <c r="E342" s="47"/>
      <c r="F342" s="47"/>
      <c r="G342" s="48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8" x14ac:dyDescent="0.2">
      <c r="A343" s="40"/>
      <c r="B343" s="40"/>
      <c r="C343" s="2"/>
      <c r="D343" s="47"/>
      <c r="E343" s="47"/>
      <c r="F343" s="47"/>
      <c r="G343" s="48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8" x14ac:dyDescent="0.2">
      <c r="A344" s="40"/>
      <c r="B344" s="40"/>
      <c r="C344" s="2"/>
      <c r="D344" s="47"/>
      <c r="E344" s="47"/>
      <c r="F344" s="47"/>
      <c r="G344" s="48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8" x14ac:dyDescent="0.2">
      <c r="A345" s="40"/>
      <c r="B345" s="40"/>
      <c r="C345" s="2"/>
      <c r="D345" s="47"/>
      <c r="E345" s="47"/>
      <c r="F345" s="47"/>
      <c r="G345" s="48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8" x14ac:dyDescent="0.2">
      <c r="A346" s="40"/>
      <c r="B346" s="40"/>
      <c r="C346" s="2"/>
      <c r="D346" s="47"/>
      <c r="E346" s="47"/>
      <c r="F346" s="47"/>
      <c r="G346" s="48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8" x14ac:dyDescent="0.2">
      <c r="A347" s="40"/>
      <c r="B347" s="40"/>
      <c r="C347" s="2"/>
      <c r="D347" s="47"/>
      <c r="E347" s="47"/>
      <c r="F347" s="47"/>
      <c r="G347" s="48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8" x14ac:dyDescent="0.2">
      <c r="A348" s="40"/>
      <c r="B348" s="40"/>
      <c r="C348" s="2"/>
      <c r="D348" s="47"/>
      <c r="E348" s="47"/>
      <c r="F348" s="47"/>
      <c r="G348" s="48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8" x14ac:dyDescent="0.2">
      <c r="A349" s="40"/>
      <c r="B349" s="40"/>
      <c r="C349" s="2"/>
      <c r="D349" s="47"/>
      <c r="E349" s="47"/>
      <c r="F349" s="47"/>
      <c r="G349" s="48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8" x14ac:dyDescent="0.2">
      <c r="A350" s="40"/>
      <c r="B350" s="40"/>
      <c r="C350" s="2"/>
      <c r="D350" s="47"/>
      <c r="E350" s="47"/>
      <c r="F350" s="47"/>
      <c r="G350" s="48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8" x14ac:dyDescent="0.2">
      <c r="A351" s="40"/>
      <c r="B351" s="40"/>
      <c r="C351" s="2"/>
      <c r="D351" s="47"/>
      <c r="E351" s="47"/>
      <c r="F351" s="47"/>
      <c r="G351" s="48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8" x14ac:dyDescent="0.2">
      <c r="A352" s="40"/>
      <c r="B352" s="40"/>
      <c r="C352" s="2"/>
      <c r="D352" s="47"/>
      <c r="E352" s="47"/>
      <c r="F352" s="47"/>
      <c r="G352" s="48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8" x14ac:dyDescent="0.2">
      <c r="A353" s="40"/>
      <c r="B353" s="40"/>
      <c r="C353" s="2"/>
      <c r="D353" s="47"/>
      <c r="E353" s="47"/>
      <c r="F353" s="47"/>
      <c r="G353" s="48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8" x14ac:dyDescent="0.2">
      <c r="A354" s="40"/>
      <c r="B354" s="40"/>
      <c r="C354" s="2"/>
      <c r="D354" s="47"/>
      <c r="E354" s="47"/>
      <c r="F354" s="47"/>
      <c r="G354" s="48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8" x14ac:dyDescent="0.2">
      <c r="A355" s="40"/>
      <c r="B355" s="40"/>
      <c r="C355" s="2"/>
      <c r="D355" s="47"/>
      <c r="E355" s="47"/>
      <c r="F355" s="47"/>
      <c r="G355" s="48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8" x14ac:dyDescent="0.2">
      <c r="A356" s="40"/>
      <c r="B356" s="40"/>
      <c r="C356" s="2"/>
      <c r="D356" s="47"/>
      <c r="E356" s="47"/>
      <c r="F356" s="47"/>
      <c r="G356" s="48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8" x14ac:dyDescent="0.2">
      <c r="A357" s="40"/>
      <c r="B357" s="40"/>
      <c r="C357" s="2"/>
      <c r="D357" s="47"/>
      <c r="E357" s="47"/>
      <c r="F357" s="47"/>
      <c r="G357" s="48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8" x14ac:dyDescent="0.2">
      <c r="A358" s="40"/>
      <c r="B358" s="40"/>
      <c r="C358" s="2"/>
      <c r="D358" s="47"/>
      <c r="E358" s="47"/>
      <c r="F358" s="47"/>
      <c r="G358" s="48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8" x14ac:dyDescent="0.2">
      <c r="A359" s="40"/>
      <c r="B359" s="40"/>
      <c r="C359" s="2"/>
      <c r="D359" s="47"/>
      <c r="E359" s="47"/>
      <c r="F359" s="47"/>
      <c r="G359" s="48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8" x14ac:dyDescent="0.2">
      <c r="A360" s="40"/>
      <c r="B360" s="40"/>
      <c r="C360" s="2"/>
      <c r="D360" s="47"/>
      <c r="E360" s="47"/>
      <c r="F360" s="47"/>
      <c r="G360" s="48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8" x14ac:dyDescent="0.2">
      <c r="A361" s="40"/>
      <c r="B361" s="40"/>
      <c r="C361" s="2"/>
      <c r="D361" s="47"/>
      <c r="E361" s="47"/>
      <c r="F361" s="47"/>
      <c r="G361" s="48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8" x14ac:dyDescent="0.2">
      <c r="A362" s="40"/>
      <c r="B362" s="40"/>
      <c r="C362" s="2"/>
      <c r="D362" s="47"/>
      <c r="E362" s="47"/>
      <c r="F362" s="47"/>
      <c r="G362" s="48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8" x14ac:dyDescent="0.2">
      <c r="A363" s="40"/>
      <c r="B363" s="40"/>
      <c r="C363" s="2"/>
      <c r="D363" s="47"/>
      <c r="E363" s="47"/>
      <c r="F363" s="47"/>
      <c r="G363" s="48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8" x14ac:dyDescent="0.2">
      <c r="A364" s="40"/>
      <c r="B364" s="40"/>
      <c r="C364" s="2"/>
      <c r="D364" s="47"/>
      <c r="E364" s="47"/>
      <c r="F364" s="47"/>
      <c r="G364" s="48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8" x14ac:dyDescent="0.2">
      <c r="A365" s="40"/>
      <c r="B365" s="40"/>
      <c r="C365" s="2"/>
      <c r="D365" s="47"/>
      <c r="E365" s="47"/>
      <c r="F365" s="47"/>
      <c r="G365" s="48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8" x14ac:dyDescent="0.2">
      <c r="A366" s="40"/>
      <c r="B366" s="40"/>
      <c r="C366" s="2"/>
      <c r="D366" s="47"/>
      <c r="E366" s="47"/>
      <c r="F366" s="47"/>
      <c r="G366" s="48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8" x14ac:dyDescent="0.2">
      <c r="A367" s="40"/>
      <c r="B367" s="40"/>
      <c r="C367" s="2"/>
      <c r="D367" s="47"/>
      <c r="E367" s="47"/>
      <c r="F367" s="47"/>
      <c r="G367" s="48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8" x14ac:dyDescent="0.2">
      <c r="A368" s="40"/>
      <c r="B368" s="40"/>
      <c r="C368" s="2"/>
      <c r="D368" s="47"/>
      <c r="E368" s="47"/>
      <c r="F368" s="47"/>
      <c r="G368" s="48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8" x14ac:dyDescent="0.2">
      <c r="A369" s="40"/>
      <c r="B369" s="40"/>
      <c r="C369" s="2"/>
      <c r="D369" s="47"/>
      <c r="E369" s="47"/>
      <c r="F369" s="47"/>
      <c r="G369" s="48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8" x14ac:dyDescent="0.2">
      <c r="A370" s="40"/>
      <c r="B370" s="40"/>
      <c r="C370" s="2"/>
      <c r="D370" s="47"/>
      <c r="E370" s="47"/>
      <c r="F370" s="47"/>
      <c r="G370" s="48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8" x14ac:dyDescent="0.2">
      <c r="A371" s="40"/>
      <c r="B371" s="40"/>
      <c r="C371" s="2"/>
      <c r="D371" s="47"/>
      <c r="E371" s="47"/>
      <c r="F371" s="47"/>
      <c r="G371" s="48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8" x14ac:dyDescent="0.2">
      <c r="A372" s="40"/>
      <c r="B372" s="40"/>
      <c r="C372" s="2"/>
      <c r="D372" s="47"/>
      <c r="E372" s="47"/>
      <c r="F372" s="47"/>
      <c r="G372" s="48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8" x14ac:dyDescent="0.2">
      <c r="A373" s="40"/>
      <c r="B373" s="40"/>
      <c r="C373" s="2"/>
      <c r="D373" s="47"/>
      <c r="E373" s="47"/>
      <c r="F373" s="47"/>
      <c r="G373" s="48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8" x14ac:dyDescent="0.2">
      <c r="A374" s="40"/>
      <c r="B374" s="40"/>
      <c r="C374" s="2"/>
      <c r="D374" s="47"/>
      <c r="E374" s="47"/>
      <c r="F374" s="47"/>
      <c r="G374" s="48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8" x14ac:dyDescent="0.2">
      <c r="A375" s="40"/>
      <c r="B375" s="40"/>
      <c r="C375" s="2"/>
      <c r="D375" s="47"/>
      <c r="E375" s="47"/>
      <c r="F375" s="47"/>
      <c r="G375" s="48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8" x14ac:dyDescent="0.2">
      <c r="A376" s="40"/>
      <c r="B376" s="40"/>
      <c r="C376" s="2"/>
      <c r="D376" s="47"/>
      <c r="E376" s="47"/>
      <c r="F376" s="47"/>
      <c r="G376" s="48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8" x14ac:dyDescent="0.2">
      <c r="A377" s="40"/>
      <c r="B377" s="40"/>
      <c r="C377" s="2"/>
      <c r="D377" s="47"/>
      <c r="E377" s="47"/>
      <c r="F377" s="47"/>
      <c r="G377" s="48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8" x14ac:dyDescent="0.2">
      <c r="A378" s="40"/>
      <c r="B378" s="40"/>
      <c r="C378" s="2"/>
      <c r="D378" s="47"/>
      <c r="E378" s="47"/>
      <c r="F378" s="47"/>
      <c r="G378" s="48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8" x14ac:dyDescent="0.2">
      <c r="A379" s="40"/>
      <c r="B379" s="40"/>
      <c r="C379" s="2"/>
      <c r="D379" s="47"/>
      <c r="E379" s="47"/>
      <c r="F379" s="47"/>
      <c r="G379" s="48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8" x14ac:dyDescent="0.2">
      <c r="A380" s="40"/>
      <c r="B380" s="40"/>
      <c r="C380" s="2"/>
      <c r="D380" s="47"/>
      <c r="E380" s="47"/>
      <c r="F380" s="47"/>
      <c r="G380" s="48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8" x14ac:dyDescent="0.2">
      <c r="A381" s="40"/>
      <c r="B381" s="40"/>
      <c r="C381" s="2"/>
      <c r="D381" s="47"/>
      <c r="E381" s="47"/>
      <c r="F381" s="47"/>
      <c r="G381" s="48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8" x14ac:dyDescent="0.2">
      <c r="A382" s="40"/>
      <c r="B382" s="40"/>
      <c r="C382" s="2"/>
      <c r="D382" s="47"/>
      <c r="E382" s="47"/>
      <c r="F382" s="47"/>
      <c r="G382" s="48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8" x14ac:dyDescent="0.2">
      <c r="A383" s="40"/>
      <c r="B383" s="40"/>
      <c r="C383" s="2"/>
      <c r="D383" s="47"/>
      <c r="E383" s="47"/>
      <c r="F383" s="47"/>
      <c r="G383" s="48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8" x14ac:dyDescent="0.2">
      <c r="A384" s="40"/>
      <c r="B384" s="40"/>
      <c r="C384" s="2"/>
      <c r="D384" s="47"/>
      <c r="E384" s="47"/>
      <c r="F384" s="47"/>
      <c r="G384" s="48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8" x14ac:dyDescent="0.2">
      <c r="A385" s="40"/>
      <c r="B385" s="40"/>
      <c r="C385" s="2"/>
      <c r="D385" s="47"/>
      <c r="E385" s="47"/>
      <c r="F385" s="47"/>
      <c r="G385" s="48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8" x14ac:dyDescent="0.2">
      <c r="A386" s="40"/>
      <c r="B386" s="40"/>
      <c r="C386" s="2"/>
      <c r="D386" s="47"/>
      <c r="E386" s="47"/>
      <c r="F386" s="47"/>
      <c r="G386" s="48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8" x14ac:dyDescent="0.2">
      <c r="A387" s="40"/>
      <c r="B387" s="40"/>
      <c r="C387" s="2"/>
      <c r="D387" s="47"/>
      <c r="E387" s="47"/>
      <c r="F387" s="47"/>
      <c r="G387" s="48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8" x14ac:dyDescent="0.2">
      <c r="A388" s="40"/>
      <c r="B388" s="40"/>
      <c r="C388" s="2"/>
      <c r="D388" s="47"/>
      <c r="E388" s="47"/>
      <c r="F388" s="47"/>
      <c r="G388" s="48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8" x14ac:dyDescent="0.2">
      <c r="A389" s="40"/>
      <c r="B389" s="40"/>
      <c r="C389" s="2"/>
      <c r="D389" s="47"/>
      <c r="E389" s="47"/>
      <c r="F389" s="47"/>
      <c r="G389" s="48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8" x14ac:dyDescent="0.2">
      <c r="A390" s="40"/>
      <c r="B390" s="40"/>
      <c r="C390" s="2"/>
      <c r="D390" s="47"/>
      <c r="E390" s="47"/>
      <c r="F390" s="47"/>
      <c r="G390" s="48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8" x14ac:dyDescent="0.2">
      <c r="A391" s="40"/>
      <c r="B391" s="40"/>
      <c r="C391" s="2"/>
      <c r="D391" s="47"/>
      <c r="E391" s="47"/>
      <c r="F391" s="47"/>
      <c r="G391" s="48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8" x14ac:dyDescent="0.2">
      <c r="A392" s="40"/>
      <c r="B392" s="40"/>
      <c r="C392" s="2"/>
      <c r="D392" s="47"/>
      <c r="E392" s="47"/>
      <c r="F392" s="47"/>
      <c r="G392" s="48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8" x14ac:dyDescent="0.2">
      <c r="A393" s="40"/>
      <c r="B393" s="40"/>
      <c r="C393" s="2"/>
      <c r="D393" s="47"/>
      <c r="E393" s="47"/>
      <c r="F393" s="47"/>
      <c r="G393" s="48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8" x14ac:dyDescent="0.2">
      <c r="A394" s="40"/>
      <c r="B394" s="40"/>
      <c r="C394" s="2"/>
      <c r="D394" s="47"/>
      <c r="E394" s="47"/>
      <c r="F394" s="47"/>
      <c r="G394" s="48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8" x14ac:dyDescent="0.2">
      <c r="A395" s="40"/>
      <c r="B395" s="40"/>
      <c r="C395" s="2"/>
      <c r="D395" s="47"/>
      <c r="E395" s="47"/>
      <c r="F395" s="47"/>
      <c r="G395" s="48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8" x14ac:dyDescent="0.2">
      <c r="A396" s="40"/>
      <c r="B396" s="40"/>
      <c r="C396" s="2"/>
      <c r="D396" s="47"/>
      <c r="E396" s="47"/>
      <c r="F396" s="47"/>
      <c r="G396" s="48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8" x14ac:dyDescent="0.2">
      <c r="A397" s="40"/>
      <c r="B397" s="40"/>
      <c r="C397" s="2"/>
      <c r="D397" s="47"/>
      <c r="E397" s="47"/>
      <c r="F397" s="47"/>
      <c r="G397" s="48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8" x14ac:dyDescent="0.2">
      <c r="A398" s="40"/>
      <c r="B398" s="40"/>
      <c r="C398" s="2"/>
      <c r="D398" s="47"/>
      <c r="E398" s="47"/>
      <c r="F398" s="47"/>
      <c r="G398" s="48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8" x14ac:dyDescent="0.2">
      <c r="A399" s="40"/>
      <c r="B399" s="40"/>
      <c r="C399" s="2"/>
      <c r="D399" s="47"/>
      <c r="E399" s="47"/>
      <c r="F399" s="47"/>
      <c r="G399" s="48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8" x14ac:dyDescent="0.2">
      <c r="A400" s="40"/>
      <c r="B400" s="40"/>
      <c r="C400" s="2"/>
      <c r="D400" s="47"/>
      <c r="E400" s="47"/>
      <c r="F400" s="47"/>
      <c r="G400" s="48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8" x14ac:dyDescent="0.2">
      <c r="A401" s="40"/>
      <c r="B401" s="40"/>
      <c r="C401" s="2"/>
      <c r="D401" s="47"/>
      <c r="E401" s="47"/>
      <c r="F401" s="47"/>
      <c r="G401" s="48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8" x14ac:dyDescent="0.2">
      <c r="A402" s="40"/>
      <c r="B402" s="40"/>
      <c r="C402" s="2"/>
      <c r="D402" s="47"/>
      <c r="E402" s="47"/>
      <c r="F402" s="47"/>
      <c r="G402" s="48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8" x14ac:dyDescent="0.2">
      <c r="A403" s="40"/>
      <c r="B403" s="40"/>
      <c r="C403" s="2"/>
      <c r="D403" s="47"/>
      <c r="E403" s="47"/>
      <c r="F403" s="47"/>
      <c r="G403" s="48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8" x14ac:dyDescent="0.2">
      <c r="A404" s="40"/>
      <c r="B404" s="40"/>
      <c r="C404" s="2"/>
      <c r="D404" s="47"/>
      <c r="E404" s="47"/>
      <c r="F404" s="47"/>
      <c r="G404" s="48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8" x14ac:dyDescent="0.2">
      <c r="A405" s="40"/>
      <c r="B405" s="40"/>
      <c r="C405" s="2"/>
      <c r="D405" s="47"/>
      <c r="E405" s="47"/>
      <c r="F405" s="47"/>
      <c r="G405" s="48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8" x14ac:dyDescent="0.2">
      <c r="A406" s="40"/>
      <c r="B406" s="40"/>
      <c r="C406" s="2"/>
      <c r="D406" s="47"/>
      <c r="E406" s="47"/>
      <c r="F406" s="47"/>
      <c r="G406" s="48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8" x14ac:dyDescent="0.2">
      <c r="A407" s="40"/>
      <c r="B407" s="40"/>
      <c r="C407" s="2"/>
      <c r="D407" s="47"/>
      <c r="E407" s="47"/>
      <c r="F407" s="47"/>
      <c r="G407" s="48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8" x14ac:dyDescent="0.2">
      <c r="A408" s="40"/>
      <c r="B408" s="40"/>
      <c r="C408" s="2"/>
      <c r="D408" s="47"/>
      <c r="E408" s="47"/>
      <c r="F408" s="47"/>
      <c r="G408" s="48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8" x14ac:dyDescent="0.2">
      <c r="A409" s="40"/>
      <c r="B409" s="40"/>
      <c r="C409" s="2"/>
      <c r="D409" s="47"/>
      <c r="E409" s="47"/>
      <c r="F409" s="47"/>
      <c r="G409" s="48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8" x14ac:dyDescent="0.2">
      <c r="A410" s="40"/>
      <c r="B410" s="40"/>
      <c r="C410" s="2"/>
      <c r="D410" s="47"/>
      <c r="E410" s="47"/>
      <c r="F410" s="47"/>
      <c r="G410" s="48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8" x14ac:dyDescent="0.2">
      <c r="A411" s="40"/>
      <c r="B411" s="40"/>
      <c r="C411" s="2"/>
      <c r="D411" s="47"/>
      <c r="E411" s="47"/>
      <c r="F411" s="47"/>
      <c r="G411" s="48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8" x14ac:dyDescent="0.2">
      <c r="A412" s="40"/>
      <c r="B412" s="40"/>
      <c r="C412" s="2"/>
      <c r="D412" s="47"/>
      <c r="E412" s="47"/>
      <c r="F412" s="47"/>
      <c r="G412" s="48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8" x14ac:dyDescent="0.2">
      <c r="A413" s="40"/>
      <c r="B413" s="40"/>
      <c r="C413" s="2"/>
      <c r="D413" s="47"/>
      <c r="E413" s="47"/>
      <c r="F413" s="47"/>
      <c r="G413" s="48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8" x14ac:dyDescent="0.2">
      <c r="A414" s="40"/>
      <c r="B414" s="40"/>
      <c r="C414" s="2"/>
      <c r="D414" s="47"/>
      <c r="E414" s="47"/>
      <c r="F414" s="47"/>
      <c r="G414" s="48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8" x14ac:dyDescent="0.2">
      <c r="A415" s="40"/>
      <c r="B415" s="40"/>
      <c r="C415" s="2"/>
      <c r="D415" s="47"/>
      <c r="E415" s="47"/>
      <c r="F415" s="47"/>
      <c r="G415" s="48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8" x14ac:dyDescent="0.2">
      <c r="A416" s="40"/>
      <c r="B416" s="40"/>
      <c r="C416" s="2"/>
      <c r="D416" s="47"/>
      <c r="E416" s="47"/>
      <c r="F416" s="47"/>
      <c r="G416" s="48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8" x14ac:dyDescent="0.2">
      <c r="A417" s="40"/>
      <c r="B417" s="40"/>
      <c r="C417" s="2"/>
      <c r="D417" s="47"/>
      <c r="E417" s="47"/>
      <c r="F417" s="47"/>
      <c r="G417" s="48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8" x14ac:dyDescent="0.2">
      <c r="A418" s="40"/>
      <c r="B418" s="40"/>
      <c r="C418" s="2"/>
      <c r="D418" s="47"/>
      <c r="E418" s="47"/>
      <c r="F418" s="47"/>
      <c r="G418" s="48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8" x14ac:dyDescent="0.2">
      <c r="A419" s="40"/>
      <c r="B419" s="40"/>
      <c r="C419" s="2"/>
      <c r="D419" s="47"/>
      <c r="E419" s="47"/>
      <c r="F419" s="47"/>
      <c r="G419" s="48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8" x14ac:dyDescent="0.2">
      <c r="A420" s="40"/>
      <c r="B420" s="40"/>
      <c r="C420" s="2"/>
      <c r="D420" s="47"/>
      <c r="E420" s="47"/>
      <c r="F420" s="47"/>
      <c r="G420" s="48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8" x14ac:dyDescent="0.2">
      <c r="A421" s="40"/>
      <c r="B421" s="40"/>
      <c r="C421" s="2"/>
      <c r="D421" s="47"/>
      <c r="E421" s="47"/>
      <c r="F421" s="47"/>
      <c r="G421" s="48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8" x14ac:dyDescent="0.2">
      <c r="A422" s="40"/>
      <c r="B422" s="40"/>
      <c r="C422" s="2"/>
      <c r="D422" s="47"/>
      <c r="E422" s="47"/>
      <c r="F422" s="47"/>
      <c r="G422" s="48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8" x14ac:dyDescent="0.2">
      <c r="A423" s="40"/>
      <c r="B423" s="40"/>
      <c r="C423" s="2"/>
      <c r="D423" s="47"/>
      <c r="E423" s="47"/>
      <c r="F423" s="47"/>
      <c r="G423" s="48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8" x14ac:dyDescent="0.2">
      <c r="A424" s="40"/>
      <c r="B424" s="40"/>
      <c r="C424" s="2"/>
      <c r="D424" s="47"/>
      <c r="E424" s="47"/>
      <c r="F424" s="47"/>
      <c r="G424" s="48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8" x14ac:dyDescent="0.2">
      <c r="A425" s="40"/>
      <c r="B425" s="40"/>
      <c r="C425" s="2"/>
      <c r="D425" s="47"/>
      <c r="E425" s="47"/>
      <c r="F425" s="47"/>
      <c r="G425" s="48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8" x14ac:dyDescent="0.2">
      <c r="A426" s="40"/>
      <c r="B426" s="40"/>
      <c r="C426" s="2"/>
      <c r="D426" s="47"/>
      <c r="E426" s="47"/>
      <c r="F426" s="47"/>
      <c r="G426" s="48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8" x14ac:dyDescent="0.2">
      <c r="A427" s="40"/>
      <c r="B427" s="40"/>
      <c r="C427" s="2"/>
      <c r="D427" s="47"/>
      <c r="E427" s="47"/>
      <c r="F427" s="47"/>
      <c r="G427" s="48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8" x14ac:dyDescent="0.2">
      <c r="A428" s="40"/>
      <c r="B428" s="40"/>
      <c r="C428" s="2"/>
      <c r="D428" s="47"/>
      <c r="E428" s="47"/>
      <c r="F428" s="47"/>
      <c r="G428" s="48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8" x14ac:dyDescent="0.2">
      <c r="A429" s="40"/>
      <c r="B429" s="40"/>
      <c r="C429" s="2"/>
      <c r="D429" s="47"/>
      <c r="E429" s="47"/>
      <c r="F429" s="47"/>
      <c r="G429" s="48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8" x14ac:dyDescent="0.2">
      <c r="A430" s="40"/>
      <c r="B430" s="40"/>
      <c r="C430" s="2"/>
      <c r="D430" s="47"/>
      <c r="E430" s="47"/>
      <c r="F430" s="47"/>
      <c r="G430" s="48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8" x14ac:dyDescent="0.2">
      <c r="A431" s="40"/>
      <c r="B431" s="40"/>
      <c r="C431" s="2"/>
      <c r="D431" s="47"/>
      <c r="E431" s="47"/>
      <c r="F431" s="47"/>
      <c r="G431" s="48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8" x14ac:dyDescent="0.2">
      <c r="A432" s="40"/>
      <c r="B432" s="40"/>
      <c r="C432" s="2"/>
      <c r="D432" s="47"/>
      <c r="E432" s="47"/>
      <c r="F432" s="47"/>
      <c r="G432" s="48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8" x14ac:dyDescent="0.2">
      <c r="A433" s="40"/>
      <c r="B433" s="40"/>
      <c r="C433" s="2"/>
      <c r="D433" s="47"/>
      <c r="E433" s="47"/>
      <c r="F433" s="47"/>
      <c r="G433" s="48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8" x14ac:dyDescent="0.2">
      <c r="A434" s="40"/>
      <c r="B434" s="40"/>
      <c r="C434" s="2"/>
      <c r="D434" s="47"/>
      <c r="E434" s="47"/>
      <c r="F434" s="47"/>
      <c r="G434" s="48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8" x14ac:dyDescent="0.2">
      <c r="A435" s="40"/>
      <c r="B435" s="40"/>
      <c r="C435" s="2"/>
      <c r="D435" s="47"/>
      <c r="E435" s="47"/>
      <c r="F435" s="47"/>
      <c r="G435" s="48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8" x14ac:dyDescent="0.2">
      <c r="A436" s="40"/>
      <c r="B436" s="40"/>
      <c r="C436" s="2"/>
      <c r="D436" s="47"/>
      <c r="E436" s="47"/>
      <c r="F436" s="47"/>
      <c r="G436" s="48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8" x14ac:dyDescent="0.2">
      <c r="A437" s="40"/>
      <c r="B437" s="40"/>
      <c r="C437" s="2"/>
      <c r="D437" s="47"/>
      <c r="E437" s="47"/>
      <c r="F437" s="47"/>
      <c r="G437" s="48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8" x14ac:dyDescent="0.2">
      <c r="A438" s="40"/>
      <c r="B438" s="40"/>
      <c r="C438" s="2"/>
      <c r="D438" s="47"/>
      <c r="E438" s="47"/>
      <c r="F438" s="47"/>
      <c r="G438" s="48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8" x14ac:dyDescent="0.2">
      <c r="A439" s="40"/>
      <c r="B439" s="40"/>
      <c r="C439" s="2"/>
      <c r="D439" s="47"/>
      <c r="E439" s="47"/>
      <c r="F439" s="47"/>
      <c r="G439" s="48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8" x14ac:dyDescent="0.2">
      <c r="A440" s="40"/>
      <c r="B440" s="40"/>
      <c r="C440" s="2"/>
      <c r="D440" s="47"/>
      <c r="E440" s="47"/>
      <c r="F440" s="47"/>
      <c r="G440" s="48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8" x14ac:dyDescent="0.2">
      <c r="A441" s="40"/>
      <c r="B441" s="40"/>
      <c r="C441" s="2"/>
      <c r="D441" s="47"/>
      <c r="E441" s="47"/>
      <c r="F441" s="47"/>
      <c r="G441" s="48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8" x14ac:dyDescent="0.2">
      <c r="A442" s="40"/>
      <c r="B442" s="40"/>
      <c r="C442" s="2"/>
      <c r="D442" s="47"/>
      <c r="E442" s="47"/>
      <c r="F442" s="47"/>
      <c r="G442" s="48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8" x14ac:dyDescent="0.2">
      <c r="A443" s="40"/>
      <c r="B443" s="40"/>
      <c r="C443" s="2"/>
      <c r="D443" s="47"/>
      <c r="E443" s="47"/>
      <c r="F443" s="47"/>
      <c r="G443" s="48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8" x14ac:dyDescent="0.2">
      <c r="A444" s="40"/>
      <c r="B444" s="40"/>
      <c r="C444" s="2"/>
      <c r="D444" s="47"/>
      <c r="E444" s="47"/>
      <c r="F444" s="47"/>
      <c r="G444" s="48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8" x14ac:dyDescent="0.2">
      <c r="A445" s="40"/>
      <c r="B445" s="40"/>
      <c r="C445" s="2"/>
      <c r="D445" s="47"/>
      <c r="E445" s="47"/>
      <c r="F445" s="47"/>
      <c r="G445" s="48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8" x14ac:dyDescent="0.2">
      <c r="A446" s="40"/>
      <c r="B446" s="40"/>
      <c r="C446" s="2"/>
      <c r="D446" s="47"/>
      <c r="E446" s="47"/>
      <c r="F446" s="47"/>
      <c r="G446" s="48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8" x14ac:dyDescent="0.2">
      <c r="A447" s="40"/>
      <c r="B447" s="40"/>
      <c r="C447" s="2"/>
      <c r="D447" s="47"/>
      <c r="E447" s="47"/>
      <c r="F447" s="47"/>
      <c r="G447" s="48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8" x14ac:dyDescent="0.2">
      <c r="A448" s="40"/>
      <c r="B448" s="40"/>
      <c r="C448" s="2"/>
      <c r="D448" s="47"/>
      <c r="E448" s="47"/>
      <c r="F448" s="47"/>
      <c r="G448" s="48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8" x14ac:dyDescent="0.2">
      <c r="A449" s="40"/>
      <c r="B449" s="40"/>
      <c r="C449" s="2"/>
      <c r="D449" s="47"/>
      <c r="E449" s="47"/>
      <c r="F449" s="47"/>
      <c r="G449" s="48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8" x14ac:dyDescent="0.2">
      <c r="A450" s="40"/>
      <c r="B450" s="40"/>
      <c r="C450" s="2"/>
      <c r="D450" s="47"/>
      <c r="E450" s="47"/>
      <c r="F450" s="47"/>
      <c r="G450" s="48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8" x14ac:dyDescent="0.2">
      <c r="A451" s="40"/>
      <c r="B451" s="40"/>
      <c r="C451" s="2"/>
      <c r="D451" s="47"/>
      <c r="E451" s="47"/>
      <c r="F451" s="47"/>
      <c r="G451" s="48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8" x14ac:dyDescent="0.2">
      <c r="A452" s="40"/>
      <c r="B452" s="40"/>
      <c r="C452" s="2"/>
      <c r="D452" s="47"/>
      <c r="E452" s="47"/>
      <c r="F452" s="47"/>
      <c r="G452" s="48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8" x14ac:dyDescent="0.2">
      <c r="A453" s="40"/>
      <c r="B453" s="40"/>
      <c r="C453" s="2"/>
      <c r="D453" s="47"/>
      <c r="E453" s="47"/>
      <c r="F453" s="47"/>
      <c r="G453" s="48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8" x14ac:dyDescent="0.2">
      <c r="A454" s="40"/>
      <c r="B454" s="40"/>
      <c r="C454" s="2"/>
      <c r="D454" s="47"/>
      <c r="E454" s="47"/>
      <c r="F454" s="47"/>
      <c r="G454" s="48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8" x14ac:dyDescent="0.2">
      <c r="A455" s="40"/>
      <c r="B455" s="40"/>
      <c r="C455" s="2"/>
      <c r="D455" s="47"/>
      <c r="E455" s="47"/>
      <c r="F455" s="47"/>
      <c r="G455" s="48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8" x14ac:dyDescent="0.2">
      <c r="A456" s="40"/>
      <c r="B456" s="40"/>
      <c r="C456" s="2"/>
      <c r="D456" s="47"/>
      <c r="E456" s="47"/>
      <c r="F456" s="47"/>
      <c r="G456" s="48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8" x14ac:dyDescent="0.2">
      <c r="A457" s="40"/>
      <c r="B457" s="40"/>
      <c r="C457" s="2"/>
      <c r="D457" s="47"/>
      <c r="E457" s="47"/>
      <c r="F457" s="47"/>
      <c r="G457" s="48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8" x14ac:dyDescent="0.2">
      <c r="A458" s="40"/>
      <c r="B458" s="40"/>
      <c r="C458" s="2"/>
      <c r="D458" s="47"/>
      <c r="E458" s="47"/>
      <c r="F458" s="47"/>
      <c r="G458" s="48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8" x14ac:dyDescent="0.2">
      <c r="A459" s="40"/>
      <c r="B459" s="40"/>
      <c r="C459" s="2"/>
      <c r="D459" s="47"/>
      <c r="E459" s="47"/>
      <c r="F459" s="47"/>
      <c r="G459" s="48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8" x14ac:dyDescent="0.2">
      <c r="A460" s="40"/>
      <c r="B460" s="40"/>
      <c r="C460" s="2"/>
      <c r="D460" s="47"/>
      <c r="E460" s="47"/>
      <c r="F460" s="47"/>
      <c r="G460" s="48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8" x14ac:dyDescent="0.2">
      <c r="A461" s="40"/>
      <c r="B461" s="40"/>
      <c r="C461" s="2"/>
      <c r="D461" s="47"/>
      <c r="E461" s="47"/>
      <c r="F461" s="47"/>
      <c r="G461" s="48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8" x14ac:dyDescent="0.2">
      <c r="A462" s="40"/>
      <c r="B462" s="40"/>
      <c r="C462" s="2"/>
      <c r="D462" s="47"/>
      <c r="E462" s="47"/>
      <c r="F462" s="47"/>
      <c r="G462" s="48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8" x14ac:dyDescent="0.2">
      <c r="A463" s="40"/>
      <c r="B463" s="40"/>
      <c r="C463" s="2"/>
      <c r="D463" s="47"/>
      <c r="E463" s="47"/>
      <c r="F463" s="47"/>
      <c r="G463" s="48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8" x14ac:dyDescent="0.2">
      <c r="A464" s="40"/>
      <c r="B464" s="40"/>
      <c r="C464" s="2"/>
      <c r="D464" s="47"/>
      <c r="E464" s="47"/>
      <c r="F464" s="47"/>
      <c r="G464" s="48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8" x14ac:dyDescent="0.2">
      <c r="A465" s="40"/>
      <c r="B465" s="40"/>
      <c r="C465" s="2"/>
      <c r="D465" s="47"/>
      <c r="E465" s="47"/>
      <c r="F465" s="47"/>
      <c r="G465" s="48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8" x14ac:dyDescent="0.2">
      <c r="A466" s="40"/>
      <c r="B466" s="40"/>
      <c r="C466" s="2"/>
      <c r="D466" s="47"/>
      <c r="E466" s="47"/>
      <c r="F466" s="47"/>
      <c r="G466" s="48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8" x14ac:dyDescent="0.2">
      <c r="A467" s="40"/>
      <c r="B467" s="40"/>
      <c r="C467" s="2"/>
      <c r="D467" s="47"/>
      <c r="E467" s="47"/>
      <c r="F467" s="47"/>
      <c r="G467" s="48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8" x14ac:dyDescent="0.2">
      <c r="A468" s="40"/>
      <c r="B468" s="40"/>
      <c r="C468" s="2"/>
      <c r="D468" s="47"/>
      <c r="E468" s="47"/>
      <c r="F468" s="47"/>
      <c r="G468" s="48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8" x14ac:dyDescent="0.2">
      <c r="A469" s="40"/>
      <c r="B469" s="40"/>
      <c r="C469" s="2"/>
      <c r="D469" s="47"/>
      <c r="E469" s="47"/>
      <c r="F469" s="47"/>
      <c r="G469" s="48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8" x14ac:dyDescent="0.2">
      <c r="A470" s="40"/>
      <c r="B470" s="40"/>
      <c r="C470" s="2"/>
      <c r="D470" s="47"/>
      <c r="E470" s="47"/>
      <c r="F470" s="47"/>
      <c r="G470" s="48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8" x14ac:dyDescent="0.2">
      <c r="A471" s="40"/>
      <c r="B471" s="40"/>
      <c r="C471" s="2"/>
      <c r="D471" s="47"/>
      <c r="E471" s="47"/>
      <c r="F471" s="47"/>
      <c r="G471" s="48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8" x14ac:dyDescent="0.2">
      <c r="A472" s="40"/>
      <c r="B472" s="40"/>
      <c r="C472" s="2"/>
      <c r="D472" s="47"/>
      <c r="E472" s="47"/>
      <c r="F472" s="47"/>
      <c r="G472" s="48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8" x14ac:dyDescent="0.2">
      <c r="A473" s="40"/>
      <c r="B473" s="40"/>
      <c r="C473" s="2"/>
      <c r="D473" s="47"/>
      <c r="E473" s="47"/>
      <c r="F473" s="47"/>
      <c r="G473" s="48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8" x14ac:dyDescent="0.2">
      <c r="A474" s="40"/>
      <c r="B474" s="40"/>
      <c r="C474" s="2"/>
      <c r="D474" s="47"/>
      <c r="E474" s="47"/>
      <c r="F474" s="47"/>
      <c r="G474" s="48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8" x14ac:dyDescent="0.2">
      <c r="A475" s="40"/>
      <c r="B475" s="40"/>
      <c r="C475" s="2"/>
      <c r="D475" s="47"/>
      <c r="E475" s="47"/>
      <c r="F475" s="47"/>
      <c r="G475" s="48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8" x14ac:dyDescent="0.2">
      <c r="A476" s="40"/>
      <c r="B476" s="40"/>
      <c r="C476" s="2"/>
      <c r="D476" s="47"/>
      <c r="E476" s="47"/>
      <c r="F476" s="47"/>
      <c r="G476" s="48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8" x14ac:dyDescent="0.2">
      <c r="A477" s="40"/>
      <c r="B477" s="40"/>
      <c r="C477" s="2"/>
      <c r="D477" s="47"/>
      <c r="E477" s="47"/>
      <c r="F477" s="47"/>
      <c r="G477" s="48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8" x14ac:dyDescent="0.2">
      <c r="A478" s="40"/>
      <c r="B478" s="40"/>
      <c r="C478" s="2"/>
      <c r="D478" s="47"/>
      <c r="E478" s="47"/>
      <c r="F478" s="47"/>
      <c r="G478" s="48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8" x14ac:dyDescent="0.2">
      <c r="A479" s="40"/>
      <c r="B479" s="40"/>
      <c r="C479" s="2"/>
      <c r="D479" s="47"/>
      <c r="E479" s="47"/>
      <c r="F479" s="47"/>
      <c r="G479" s="48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8" x14ac:dyDescent="0.2">
      <c r="A480" s="40"/>
      <c r="B480" s="40"/>
      <c r="C480" s="2"/>
      <c r="D480" s="47"/>
      <c r="E480" s="47"/>
      <c r="F480" s="47"/>
      <c r="G480" s="48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8" x14ac:dyDescent="0.2">
      <c r="A481" s="40"/>
      <c r="B481" s="40"/>
      <c r="C481" s="2"/>
      <c r="D481" s="47"/>
      <c r="E481" s="47"/>
      <c r="F481" s="47"/>
      <c r="G481" s="48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8" x14ac:dyDescent="0.2">
      <c r="A482" s="40"/>
      <c r="B482" s="40"/>
      <c r="C482" s="2"/>
      <c r="D482" s="47"/>
      <c r="E482" s="47"/>
      <c r="F482" s="47"/>
      <c r="G482" s="48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8" x14ac:dyDescent="0.2">
      <c r="A483" s="40"/>
      <c r="B483" s="40"/>
      <c r="C483" s="2"/>
      <c r="D483" s="47"/>
      <c r="E483" s="47"/>
      <c r="F483" s="47"/>
      <c r="G483" s="48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8" x14ac:dyDescent="0.2">
      <c r="A484" s="40"/>
      <c r="B484" s="40"/>
      <c r="C484" s="2"/>
      <c r="D484" s="47"/>
      <c r="E484" s="47"/>
      <c r="F484" s="47"/>
      <c r="G484" s="48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8" x14ac:dyDescent="0.2">
      <c r="A485" s="40"/>
      <c r="B485" s="40"/>
      <c r="C485" s="2"/>
      <c r="D485" s="47"/>
      <c r="E485" s="47"/>
      <c r="F485" s="47"/>
      <c r="G485" s="48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8" x14ac:dyDescent="0.2">
      <c r="A486" s="40"/>
      <c r="B486" s="40"/>
      <c r="C486" s="2"/>
      <c r="D486" s="47"/>
      <c r="E486" s="47"/>
      <c r="F486" s="47"/>
      <c r="G486" s="48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8" x14ac:dyDescent="0.2">
      <c r="A487" s="40"/>
      <c r="B487" s="40"/>
      <c r="C487" s="2"/>
      <c r="D487" s="47"/>
      <c r="E487" s="47"/>
      <c r="F487" s="47"/>
      <c r="G487" s="48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8" x14ac:dyDescent="0.2">
      <c r="A488" s="40"/>
      <c r="B488" s="40"/>
      <c r="C488" s="2"/>
      <c r="D488" s="47"/>
      <c r="E488" s="47"/>
      <c r="F488" s="47"/>
      <c r="G488" s="48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8" x14ac:dyDescent="0.2">
      <c r="A489" s="40"/>
      <c r="B489" s="40"/>
      <c r="C489" s="2"/>
      <c r="D489" s="47"/>
      <c r="E489" s="47"/>
      <c r="F489" s="47"/>
      <c r="G489" s="48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8" x14ac:dyDescent="0.2">
      <c r="A490" s="40"/>
      <c r="B490" s="40"/>
      <c r="C490" s="2"/>
      <c r="D490" s="47"/>
      <c r="E490" s="47"/>
      <c r="F490" s="47"/>
      <c r="G490" s="48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8" x14ac:dyDescent="0.2">
      <c r="A491" s="40"/>
      <c r="B491" s="40"/>
      <c r="C491" s="2"/>
      <c r="D491" s="47"/>
      <c r="E491" s="47"/>
      <c r="F491" s="47"/>
      <c r="G491" s="48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8" x14ac:dyDescent="0.2">
      <c r="A492" s="40"/>
      <c r="B492" s="40"/>
      <c r="C492" s="2"/>
      <c r="D492" s="47"/>
      <c r="E492" s="47"/>
      <c r="F492" s="47"/>
      <c r="G492" s="48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8" x14ac:dyDescent="0.2">
      <c r="A493" s="40"/>
      <c r="B493" s="40"/>
      <c r="C493" s="2"/>
      <c r="D493" s="47"/>
      <c r="E493" s="47"/>
      <c r="F493" s="47"/>
      <c r="G493" s="48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8" x14ac:dyDescent="0.2">
      <c r="A494" s="40"/>
      <c r="B494" s="40"/>
      <c r="C494" s="2"/>
      <c r="D494" s="47"/>
      <c r="E494" s="47"/>
      <c r="F494" s="47"/>
      <c r="G494" s="48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8" x14ac:dyDescent="0.2">
      <c r="A495" s="40"/>
      <c r="B495" s="40"/>
      <c r="C495" s="2"/>
      <c r="D495" s="47"/>
      <c r="E495" s="47"/>
      <c r="F495" s="47"/>
      <c r="G495" s="48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8" x14ac:dyDescent="0.2">
      <c r="A496" s="40"/>
      <c r="B496" s="40"/>
      <c r="C496" s="2"/>
      <c r="D496" s="47"/>
      <c r="E496" s="47"/>
      <c r="F496" s="47"/>
      <c r="G496" s="48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8" x14ac:dyDescent="0.2">
      <c r="A497" s="40"/>
      <c r="B497" s="40"/>
      <c r="C497" s="2"/>
      <c r="D497" s="47"/>
      <c r="E497" s="47"/>
      <c r="F497" s="47"/>
      <c r="G497" s="48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8" x14ac:dyDescent="0.2">
      <c r="A498" s="40"/>
      <c r="B498" s="40"/>
      <c r="C498" s="2"/>
      <c r="D498" s="47"/>
      <c r="E498" s="47"/>
      <c r="F498" s="47"/>
      <c r="G498" s="48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8" x14ac:dyDescent="0.2">
      <c r="A499" s="40"/>
      <c r="B499" s="40"/>
      <c r="C499" s="2"/>
      <c r="D499" s="47"/>
      <c r="E499" s="47"/>
      <c r="F499" s="47"/>
      <c r="G499" s="48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8" x14ac:dyDescent="0.2">
      <c r="A500" s="40"/>
      <c r="B500" s="40"/>
      <c r="C500" s="2"/>
      <c r="D500" s="47"/>
      <c r="E500" s="47"/>
      <c r="F500" s="47"/>
      <c r="G500" s="48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8" x14ac:dyDescent="0.2">
      <c r="A501" s="40"/>
      <c r="B501" s="40"/>
      <c r="C501" s="2"/>
      <c r="D501" s="47"/>
      <c r="E501" s="47"/>
      <c r="F501" s="47"/>
      <c r="G501" s="48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8" x14ac:dyDescent="0.2">
      <c r="A502" s="40"/>
      <c r="B502" s="40"/>
      <c r="C502" s="2"/>
      <c r="D502" s="47"/>
      <c r="E502" s="47"/>
      <c r="F502" s="47"/>
      <c r="G502" s="48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8" x14ac:dyDescent="0.2">
      <c r="A503" s="40"/>
      <c r="B503" s="40"/>
      <c r="C503" s="2"/>
      <c r="D503" s="47"/>
      <c r="E503" s="47"/>
      <c r="F503" s="47"/>
      <c r="G503" s="48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8" x14ac:dyDescent="0.2">
      <c r="A504" s="40"/>
      <c r="B504" s="40"/>
      <c r="C504" s="2"/>
      <c r="D504" s="47"/>
      <c r="E504" s="47"/>
      <c r="F504" s="47"/>
      <c r="G504" s="48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8" x14ac:dyDescent="0.2">
      <c r="A505" s="40"/>
      <c r="B505" s="40"/>
      <c r="C505" s="2"/>
      <c r="D505" s="47"/>
      <c r="E505" s="47"/>
      <c r="F505" s="47"/>
      <c r="G505" s="48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8" x14ac:dyDescent="0.2">
      <c r="A506" s="40"/>
      <c r="B506" s="40"/>
      <c r="C506" s="2"/>
      <c r="D506" s="47"/>
      <c r="E506" s="47"/>
      <c r="F506" s="47"/>
      <c r="G506" s="48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8" x14ac:dyDescent="0.2">
      <c r="A507" s="40"/>
      <c r="B507" s="40"/>
      <c r="C507" s="2"/>
      <c r="D507" s="47"/>
      <c r="E507" s="47"/>
      <c r="F507" s="47"/>
      <c r="G507" s="48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8" x14ac:dyDescent="0.2">
      <c r="A508" s="40"/>
      <c r="B508" s="40"/>
      <c r="C508" s="2"/>
      <c r="D508" s="47"/>
      <c r="E508" s="47"/>
      <c r="F508" s="47"/>
      <c r="G508" s="48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8" x14ac:dyDescent="0.2">
      <c r="A509" s="40"/>
      <c r="B509" s="40"/>
      <c r="C509" s="2"/>
      <c r="D509" s="47"/>
      <c r="E509" s="47"/>
      <c r="F509" s="47"/>
      <c r="G509" s="48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8" x14ac:dyDescent="0.2">
      <c r="A510" s="40"/>
      <c r="B510" s="40"/>
      <c r="C510" s="2"/>
      <c r="D510" s="47"/>
      <c r="E510" s="47"/>
      <c r="F510" s="47"/>
      <c r="G510" s="48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8" x14ac:dyDescent="0.2">
      <c r="A511" s="40"/>
      <c r="B511" s="40"/>
      <c r="C511" s="2"/>
      <c r="D511" s="47"/>
      <c r="E511" s="47"/>
      <c r="F511" s="47"/>
      <c r="G511" s="48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8" x14ac:dyDescent="0.2">
      <c r="A512" s="40"/>
      <c r="B512" s="40"/>
      <c r="C512" s="2"/>
      <c r="D512" s="47"/>
      <c r="E512" s="47"/>
      <c r="F512" s="47"/>
      <c r="G512" s="48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8" x14ac:dyDescent="0.2">
      <c r="A513" s="40"/>
      <c r="B513" s="40"/>
      <c r="C513" s="2"/>
      <c r="D513" s="47"/>
      <c r="E513" s="47"/>
      <c r="F513" s="47"/>
      <c r="G513" s="48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8" x14ac:dyDescent="0.2">
      <c r="A514" s="40"/>
      <c r="B514" s="40"/>
      <c r="C514" s="2"/>
      <c r="D514" s="47"/>
      <c r="E514" s="47"/>
      <c r="F514" s="47"/>
      <c r="G514" s="48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8" x14ac:dyDescent="0.2">
      <c r="A515" s="40"/>
      <c r="B515" s="40"/>
      <c r="C515" s="2"/>
      <c r="D515" s="47"/>
      <c r="E515" s="47"/>
      <c r="F515" s="47"/>
      <c r="G515" s="48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8" x14ac:dyDescent="0.2">
      <c r="A516" s="40"/>
      <c r="B516" s="40"/>
      <c r="C516" s="2"/>
      <c r="D516" s="47"/>
      <c r="E516" s="47"/>
      <c r="F516" s="47"/>
      <c r="G516" s="48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8" x14ac:dyDescent="0.2">
      <c r="A517" s="40"/>
      <c r="B517" s="40"/>
      <c r="C517" s="2"/>
      <c r="D517" s="47"/>
      <c r="E517" s="47"/>
      <c r="F517" s="47"/>
      <c r="G517" s="48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8" x14ac:dyDescent="0.2">
      <c r="A518" s="40"/>
      <c r="B518" s="40"/>
      <c r="C518" s="2"/>
      <c r="D518" s="47"/>
      <c r="E518" s="47"/>
      <c r="F518" s="47"/>
      <c r="G518" s="48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8" x14ac:dyDescent="0.2">
      <c r="A519" s="40"/>
      <c r="B519" s="40"/>
      <c r="C519" s="2"/>
      <c r="D519" s="47"/>
      <c r="E519" s="47"/>
      <c r="F519" s="47"/>
      <c r="G519" s="48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8" x14ac:dyDescent="0.2">
      <c r="A520" s="40"/>
      <c r="B520" s="40"/>
      <c r="C520" s="2"/>
      <c r="D520" s="47"/>
      <c r="E520" s="47"/>
      <c r="F520" s="47"/>
      <c r="G520" s="48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8" x14ac:dyDescent="0.2">
      <c r="A521" s="40"/>
      <c r="B521" s="40"/>
      <c r="C521" s="2"/>
      <c r="D521" s="47"/>
      <c r="E521" s="47"/>
      <c r="F521" s="47"/>
      <c r="G521" s="48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8" x14ac:dyDescent="0.2">
      <c r="A522" s="40"/>
      <c r="B522" s="40"/>
      <c r="C522" s="2"/>
      <c r="D522" s="47"/>
      <c r="E522" s="47"/>
      <c r="F522" s="47"/>
      <c r="G522" s="48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8" x14ac:dyDescent="0.2">
      <c r="A523" s="40"/>
      <c r="B523" s="40"/>
      <c r="C523" s="2"/>
      <c r="D523" s="47"/>
      <c r="E523" s="47"/>
      <c r="F523" s="47"/>
      <c r="G523" s="48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8" x14ac:dyDescent="0.2">
      <c r="A524" s="40"/>
      <c r="B524" s="40"/>
      <c r="C524" s="2"/>
      <c r="D524" s="47"/>
      <c r="E524" s="47"/>
      <c r="F524" s="47"/>
      <c r="G524" s="48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8" x14ac:dyDescent="0.2">
      <c r="A525" s="40"/>
      <c r="B525" s="40"/>
      <c r="C525" s="2"/>
      <c r="D525" s="47"/>
      <c r="E525" s="47"/>
      <c r="F525" s="47"/>
      <c r="G525" s="48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8" x14ac:dyDescent="0.2">
      <c r="A526" s="40"/>
      <c r="B526" s="40"/>
      <c r="C526" s="2"/>
      <c r="D526" s="47"/>
      <c r="E526" s="47"/>
      <c r="F526" s="47"/>
      <c r="G526" s="48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8" x14ac:dyDescent="0.2">
      <c r="A527" s="40"/>
      <c r="B527" s="40"/>
      <c r="C527" s="2"/>
      <c r="D527" s="47"/>
      <c r="E527" s="47"/>
      <c r="F527" s="47"/>
      <c r="G527" s="48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8" x14ac:dyDescent="0.2">
      <c r="A528" s="40"/>
      <c r="B528" s="40"/>
      <c r="C528" s="2"/>
      <c r="D528" s="47"/>
      <c r="E528" s="47"/>
      <c r="F528" s="47"/>
      <c r="G528" s="48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8" x14ac:dyDescent="0.2">
      <c r="A529" s="40"/>
      <c r="B529" s="40"/>
      <c r="C529" s="2"/>
      <c r="D529" s="47"/>
      <c r="E529" s="47"/>
      <c r="F529" s="47"/>
      <c r="G529" s="48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8" x14ac:dyDescent="0.2">
      <c r="A530" s="40"/>
      <c r="B530" s="40"/>
      <c r="C530" s="2"/>
      <c r="D530" s="47"/>
      <c r="E530" s="47"/>
      <c r="F530" s="47"/>
      <c r="G530" s="48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8" x14ac:dyDescent="0.2">
      <c r="A531" s="40"/>
      <c r="B531" s="40"/>
      <c r="C531" s="2"/>
      <c r="D531" s="47"/>
      <c r="E531" s="47"/>
      <c r="F531" s="47"/>
      <c r="G531" s="48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8" x14ac:dyDescent="0.2">
      <c r="A532" s="40"/>
      <c r="B532" s="40"/>
      <c r="C532" s="2"/>
      <c r="D532" s="47"/>
      <c r="E532" s="47"/>
      <c r="F532" s="47"/>
      <c r="G532" s="48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8" x14ac:dyDescent="0.2">
      <c r="A533" s="40"/>
      <c r="B533" s="40"/>
      <c r="C533" s="2"/>
      <c r="D533" s="47"/>
      <c r="E533" s="47"/>
      <c r="F533" s="47"/>
      <c r="G533" s="48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8" x14ac:dyDescent="0.2">
      <c r="A534" s="40"/>
      <c r="B534" s="40"/>
      <c r="C534" s="2"/>
      <c r="D534" s="47"/>
      <c r="E534" s="47"/>
      <c r="F534" s="47"/>
      <c r="G534" s="48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8" x14ac:dyDescent="0.2">
      <c r="A535" s="40"/>
      <c r="B535" s="40"/>
      <c r="C535" s="2"/>
      <c r="D535" s="47"/>
      <c r="E535" s="47"/>
      <c r="F535" s="47"/>
      <c r="G535" s="48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8" x14ac:dyDescent="0.2">
      <c r="A536" s="40"/>
      <c r="B536" s="40"/>
      <c r="C536" s="2"/>
      <c r="D536" s="47"/>
      <c r="E536" s="47"/>
      <c r="F536" s="47"/>
      <c r="G536" s="48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8" x14ac:dyDescent="0.2">
      <c r="A537" s="40"/>
      <c r="B537" s="40"/>
      <c r="C537" s="2"/>
      <c r="D537" s="47"/>
      <c r="E537" s="47"/>
      <c r="F537" s="47"/>
      <c r="G537" s="48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8" x14ac:dyDescent="0.2">
      <c r="A538" s="40"/>
      <c r="B538" s="40"/>
      <c r="C538" s="2"/>
      <c r="D538" s="47"/>
      <c r="E538" s="47"/>
      <c r="F538" s="47"/>
      <c r="G538" s="48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8" x14ac:dyDescent="0.2">
      <c r="A539" s="40"/>
      <c r="B539" s="40"/>
      <c r="C539" s="2"/>
      <c r="D539" s="47"/>
      <c r="E539" s="47"/>
      <c r="F539" s="47"/>
      <c r="G539" s="48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8" x14ac:dyDescent="0.2">
      <c r="A540" s="40"/>
      <c r="B540" s="40"/>
      <c r="C540" s="2"/>
      <c r="D540" s="47"/>
      <c r="E540" s="47"/>
      <c r="F540" s="47"/>
      <c r="G540" s="48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8" x14ac:dyDescent="0.2">
      <c r="A541" s="40"/>
      <c r="B541" s="40"/>
      <c r="C541" s="2"/>
      <c r="D541" s="47"/>
      <c r="E541" s="47"/>
      <c r="F541" s="47"/>
      <c r="G541" s="48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8" x14ac:dyDescent="0.2">
      <c r="A542" s="40"/>
      <c r="B542" s="40"/>
      <c r="C542" s="2"/>
      <c r="D542" s="47"/>
      <c r="E542" s="47"/>
      <c r="F542" s="47"/>
      <c r="G542" s="48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8" x14ac:dyDescent="0.2">
      <c r="A543" s="40"/>
      <c r="B543" s="40"/>
      <c r="C543" s="2"/>
      <c r="D543" s="47"/>
      <c r="E543" s="47"/>
      <c r="F543" s="47"/>
      <c r="G543" s="48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8" x14ac:dyDescent="0.2">
      <c r="A544" s="40"/>
      <c r="B544" s="40"/>
      <c r="C544" s="2"/>
      <c r="D544" s="47"/>
      <c r="E544" s="47"/>
      <c r="F544" s="47"/>
      <c r="G544" s="48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8" x14ac:dyDescent="0.2">
      <c r="A545" s="40"/>
      <c r="B545" s="40"/>
      <c r="C545" s="2"/>
      <c r="D545" s="47"/>
      <c r="E545" s="47"/>
      <c r="F545" s="47"/>
      <c r="G545" s="48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8" x14ac:dyDescent="0.2">
      <c r="A546" s="40"/>
      <c r="B546" s="40"/>
      <c r="C546" s="2"/>
      <c r="D546" s="47"/>
      <c r="E546" s="47"/>
      <c r="F546" s="47"/>
      <c r="G546" s="48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8" x14ac:dyDescent="0.2">
      <c r="A547" s="40"/>
      <c r="B547" s="40"/>
      <c r="C547" s="2"/>
      <c r="D547" s="47"/>
      <c r="E547" s="47"/>
      <c r="F547" s="47"/>
      <c r="G547" s="48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8" x14ac:dyDescent="0.2">
      <c r="A548" s="40"/>
      <c r="B548" s="40"/>
      <c r="C548" s="2"/>
      <c r="D548" s="47"/>
      <c r="E548" s="47"/>
      <c r="F548" s="47"/>
      <c r="G548" s="48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8" x14ac:dyDescent="0.2">
      <c r="A549" s="40"/>
      <c r="B549" s="40"/>
      <c r="C549" s="2"/>
      <c r="D549" s="47"/>
      <c r="E549" s="47"/>
      <c r="F549" s="47"/>
      <c r="G549" s="48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8" x14ac:dyDescent="0.2">
      <c r="A550" s="40"/>
      <c r="B550" s="40"/>
      <c r="C550" s="2"/>
      <c r="D550" s="47"/>
      <c r="E550" s="47"/>
      <c r="F550" s="47"/>
      <c r="G550" s="48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8" x14ac:dyDescent="0.2">
      <c r="A551" s="40"/>
      <c r="B551" s="40"/>
      <c r="C551" s="2"/>
      <c r="D551" s="47"/>
      <c r="E551" s="47"/>
      <c r="F551" s="47"/>
      <c r="G551" s="48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8" x14ac:dyDescent="0.2">
      <c r="A552" s="40"/>
      <c r="B552" s="40"/>
      <c r="C552" s="2"/>
      <c r="D552" s="47"/>
      <c r="E552" s="47"/>
      <c r="F552" s="47"/>
      <c r="G552" s="48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8" x14ac:dyDescent="0.2">
      <c r="A553" s="40"/>
      <c r="B553" s="40"/>
      <c r="C553" s="2"/>
      <c r="D553" s="47"/>
      <c r="E553" s="47"/>
      <c r="F553" s="47"/>
      <c r="G553" s="48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8" x14ac:dyDescent="0.2">
      <c r="A554" s="40"/>
      <c r="B554" s="40"/>
      <c r="C554" s="2"/>
      <c r="D554" s="47"/>
      <c r="E554" s="47"/>
      <c r="F554" s="47"/>
      <c r="G554" s="48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8" x14ac:dyDescent="0.2">
      <c r="A555" s="40"/>
      <c r="B555" s="40"/>
      <c r="C555" s="2"/>
      <c r="D555" s="47"/>
      <c r="E555" s="47"/>
      <c r="F555" s="47"/>
      <c r="G555" s="48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8" x14ac:dyDescent="0.2">
      <c r="A556" s="40"/>
      <c r="B556" s="40"/>
      <c r="C556" s="2"/>
      <c r="D556" s="47"/>
      <c r="E556" s="47"/>
      <c r="F556" s="47"/>
      <c r="G556" s="48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8" x14ac:dyDescent="0.2">
      <c r="A557" s="40"/>
      <c r="B557" s="40"/>
      <c r="C557" s="2"/>
      <c r="D557" s="47"/>
      <c r="E557" s="47"/>
      <c r="F557" s="47"/>
      <c r="G557" s="48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8" x14ac:dyDescent="0.2">
      <c r="A558" s="40"/>
      <c r="B558" s="40"/>
      <c r="C558" s="2"/>
      <c r="D558" s="47"/>
      <c r="E558" s="47"/>
      <c r="F558" s="47"/>
      <c r="G558" s="48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8" x14ac:dyDescent="0.2">
      <c r="A559" s="40"/>
      <c r="B559" s="40"/>
      <c r="C559" s="2"/>
      <c r="D559" s="47"/>
      <c r="E559" s="47"/>
      <c r="F559" s="47"/>
      <c r="G559" s="48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8" x14ac:dyDescent="0.2">
      <c r="A560" s="40"/>
      <c r="B560" s="40"/>
      <c r="C560" s="2"/>
      <c r="D560" s="47"/>
      <c r="E560" s="47"/>
      <c r="F560" s="47"/>
      <c r="G560" s="48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8" x14ac:dyDescent="0.2">
      <c r="A561" s="40"/>
      <c r="B561" s="40"/>
      <c r="C561" s="2"/>
      <c r="D561" s="47"/>
      <c r="E561" s="47"/>
      <c r="F561" s="47"/>
      <c r="G561" s="48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8" x14ac:dyDescent="0.2">
      <c r="A562" s="40"/>
      <c r="B562" s="40"/>
      <c r="C562" s="2"/>
      <c r="D562" s="47"/>
      <c r="E562" s="47"/>
      <c r="F562" s="47"/>
      <c r="G562" s="48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8" x14ac:dyDescent="0.2">
      <c r="A563" s="40"/>
      <c r="B563" s="40"/>
      <c r="C563" s="2"/>
      <c r="D563" s="47"/>
      <c r="E563" s="47"/>
      <c r="F563" s="47"/>
      <c r="G563" s="48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8" x14ac:dyDescent="0.2">
      <c r="A564" s="40"/>
      <c r="B564" s="40"/>
      <c r="C564" s="2"/>
      <c r="D564" s="47"/>
      <c r="E564" s="47"/>
      <c r="F564" s="47"/>
      <c r="G564" s="48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8" x14ac:dyDescent="0.2">
      <c r="A565" s="40"/>
      <c r="B565" s="40"/>
      <c r="C565" s="2"/>
      <c r="D565" s="47"/>
      <c r="E565" s="47"/>
      <c r="F565" s="47"/>
      <c r="G565" s="48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8" x14ac:dyDescent="0.2">
      <c r="A566" s="40"/>
      <c r="B566" s="40"/>
      <c r="C566" s="2"/>
      <c r="D566" s="47"/>
      <c r="E566" s="47"/>
      <c r="F566" s="47"/>
      <c r="G566" s="48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8" x14ac:dyDescent="0.2">
      <c r="A567" s="40"/>
      <c r="B567" s="40"/>
      <c r="C567" s="2"/>
      <c r="D567" s="47"/>
      <c r="E567" s="47"/>
      <c r="F567" s="47"/>
      <c r="G567" s="48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8" x14ac:dyDescent="0.2">
      <c r="A568" s="40"/>
      <c r="B568" s="40"/>
      <c r="C568" s="2"/>
      <c r="D568" s="47"/>
      <c r="E568" s="47"/>
      <c r="F568" s="47"/>
      <c r="G568" s="48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8" x14ac:dyDescent="0.2">
      <c r="A569" s="40"/>
      <c r="B569" s="40"/>
      <c r="C569" s="2"/>
      <c r="D569" s="47"/>
      <c r="E569" s="47"/>
      <c r="F569" s="47"/>
      <c r="G569" s="48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8" x14ac:dyDescent="0.2">
      <c r="A570" s="40"/>
      <c r="B570" s="40"/>
      <c r="C570" s="2"/>
      <c r="D570" s="47"/>
      <c r="E570" s="47"/>
      <c r="F570" s="47"/>
      <c r="G570" s="48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8" x14ac:dyDescent="0.2">
      <c r="A571" s="40"/>
      <c r="B571" s="40"/>
      <c r="C571" s="2"/>
      <c r="D571" s="47"/>
      <c r="E571" s="47"/>
      <c r="F571" s="47"/>
      <c r="G571" s="48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8" x14ac:dyDescent="0.2">
      <c r="A572" s="40"/>
      <c r="B572" s="40"/>
      <c r="C572" s="2"/>
      <c r="D572" s="47"/>
      <c r="E572" s="47"/>
      <c r="F572" s="47"/>
      <c r="G572" s="48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8" x14ac:dyDescent="0.2">
      <c r="A573" s="40"/>
      <c r="B573" s="40"/>
      <c r="C573" s="2"/>
      <c r="D573" s="47"/>
      <c r="E573" s="47"/>
      <c r="F573" s="47"/>
      <c r="G573" s="48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8" x14ac:dyDescent="0.2">
      <c r="A574" s="40"/>
      <c r="B574" s="40"/>
      <c r="C574" s="2"/>
      <c r="D574" s="47"/>
      <c r="E574" s="47"/>
      <c r="F574" s="47"/>
      <c r="G574" s="48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8" x14ac:dyDescent="0.2">
      <c r="A575" s="40"/>
      <c r="B575" s="40"/>
      <c r="C575" s="2"/>
      <c r="D575" s="47"/>
      <c r="E575" s="47"/>
      <c r="F575" s="47"/>
      <c r="G575" s="48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8" x14ac:dyDescent="0.2">
      <c r="A576" s="40"/>
      <c r="B576" s="40"/>
      <c r="C576" s="2"/>
      <c r="D576" s="47"/>
      <c r="E576" s="47"/>
      <c r="F576" s="47"/>
      <c r="G576" s="48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8" x14ac:dyDescent="0.2">
      <c r="A577" s="40"/>
      <c r="B577" s="40"/>
      <c r="C577" s="2"/>
      <c r="D577" s="47"/>
      <c r="E577" s="47"/>
      <c r="F577" s="47"/>
      <c r="G577" s="48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8" x14ac:dyDescent="0.2">
      <c r="A578" s="40"/>
      <c r="B578" s="40"/>
      <c r="C578" s="2"/>
      <c r="D578" s="47"/>
      <c r="E578" s="47"/>
      <c r="F578" s="47"/>
      <c r="G578" s="48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8" x14ac:dyDescent="0.2">
      <c r="A579" s="40"/>
      <c r="B579" s="40"/>
      <c r="C579" s="2"/>
      <c r="D579" s="47"/>
      <c r="E579" s="47"/>
      <c r="F579" s="47"/>
      <c r="G579" s="48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8" x14ac:dyDescent="0.2">
      <c r="A580" s="40"/>
      <c r="B580" s="40"/>
      <c r="C580" s="2"/>
      <c r="D580" s="47"/>
      <c r="E580" s="47"/>
      <c r="F580" s="47"/>
      <c r="G580" s="48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8" x14ac:dyDescent="0.2">
      <c r="A581" s="40"/>
      <c r="B581" s="40"/>
      <c r="C581" s="2"/>
      <c r="D581" s="47"/>
      <c r="E581" s="47"/>
      <c r="F581" s="47"/>
      <c r="G581" s="48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8" x14ac:dyDescent="0.2">
      <c r="A582" s="40"/>
      <c r="B582" s="40"/>
      <c r="C582" s="2"/>
      <c r="D582" s="47"/>
      <c r="E582" s="47"/>
      <c r="F582" s="47"/>
      <c r="G582" s="48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8" x14ac:dyDescent="0.2">
      <c r="A583" s="40"/>
      <c r="B583" s="40"/>
      <c r="C583" s="2"/>
      <c r="D583" s="47"/>
      <c r="E583" s="47"/>
      <c r="F583" s="47"/>
      <c r="G583" s="48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8" x14ac:dyDescent="0.2">
      <c r="A584" s="40"/>
      <c r="B584" s="40"/>
      <c r="C584" s="2"/>
      <c r="D584" s="47"/>
      <c r="E584" s="47"/>
      <c r="F584" s="47"/>
      <c r="G584" s="48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8" x14ac:dyDescent="0.2">
      <c r="A585" s="40"/>
      <c r="B585" s="40"/>
      <c r="C585" s="2"/>
      <c r="D585" s="47"/>
      <c r="E585" s="47"/>
      <c r="F585" s="47"/>
      <c r="G585" s="48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8" x14ac:dyDescent="0.2">
      <c r="A586" s="40"/>
      <c r="B586" s="40"/>
      <c r="C586" s="2"/>
      <c r="D586" s="47"/>
      <c r="E586" s="47"/>
      <c r="F586" s="47"/>
      <c r="G586" s="48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8" x14ac:dyDescent="0.2">
      <c r="A587" s="40"/>
      <c r="B587" s="40"/>
      <c r="C587" s="2"/>
      <c r="D587" s="47"/>
      <c r="E587" s="47"/>
      <c r="F587" s="47"/>
      <c r="G587" s="48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8" x14ac:dyDescent="0.2">
      <c r="A588" s="40"/>
      <c r="B588" s="40"/>
      <c r="C588" s="2"/>
      <c r="D588" s="47"/>
      <c r="E588" s="47"/>
      <c r="F588" s="47"/>
      <c r="G588" s="48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8" x14ac:dyDescent="0.2">
      <c r="A589" s="40"/>
      <c r="B589" s="40"/>
      <c r="C589" s="2"/>
      <c r="D589" s="47"/>
      <c r="E589" s="47"/>
      <c r="F589" s="47"/>
      <c r="G589" s="48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8" x14ac:dyDescent="0.2">
      <c r="A590" s="40"/>
      <c r="B590" s="40"/>
      <c r="C590" s="2"/>
      <c r="D590" s="47"/>
      <c r="E590" s="47"/>
      <c r="F590" s="47"/>
      <c r="G590" s="48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8" x14ac:dyDescent="0.2">
      <c r="A591" s="40"/>
      <c r="B591" s="40"/>
      <c r="C591" s="2"/>
      <c r="D591" s="47"/>
      <c r="E591" s="47"/>
      <c r="F591" s="47"/>
      <c r="G591" s="48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8" x14ac:dyDescent="0.2">
      <c r="A592" s="40"/>
      <c r="B592" s="40"/>
      <c r="C592" s="2"/>
      <c r="D592" s="47"/>
      <c r="E592" s="47"/>
      <c r="F592" s="47"/>
      <c r="G592" s="48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8" x14ac:dyDescent="0.2">
      <c r="A593" s="40"/>
      <c r="B593" s="40"/>
      <c r="C593" s="2"/>
      <c r="D593" s="47"/>
      <c r="E593" s="47"/>
      <c r="F593" s="47"/>
      <c r="G593" s="48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8" x14ac:dyDescent="0.2">
      <c r="A594" s="40"/>
      <c r="B594" s="40"/>
      <c r="C594" s="2"/>
      <c r="D594" s="47"/>
      <c r="E594" s="47"/>
      <c r="F594" s="47"/>
      <c r="G594" s="48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8" x14ac:dyDescent="0.2">
      <c r="A595" s="40"/>
      <c r="B595" s="40"/>
      <c r="C595" s="2"/>
      <c r="D595" s="47"/>
      <c r="E595" s="47"/>
      <c r="F595" s="47"/>
      <c r="G595" s="48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8" x14ac:dyDescent="0.2">
      <c r="A596" s="40"/>
      <c r="B596" s="40"/>
      <c r="C596" s="2"/>
      <c r="D596" s="47"/>
      <c r="E596" s="47"/>
      <c r="F596" s="47"/>
      <c r="G596" s="48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8" x14ac:dyDescent="0.2">
      <c r="A597" s="40"/>
      <c r="B597" s="40"/>
      <c r="C597" s="2"/>
      <c r="D597" s="47"/>
      <c r="E597" s="47"/>
      <c r="F597" s="47"/>
      <c r="G597" s="48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8" x14ac:dyDescent="0.2">
      <c r="A598" s="40"/>
      <c r="B598" s="40"/>
      <c r="C598" s="2"/>
      <c r="D598" s="47"/>
      <c r="E598" s="47"/>
      <c r="F598" s="47"/>
      <c r="G598" s="48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8" x14ac:dyDescent="0.2">
      <c r="A599" s="40"/>
      <c r="B599" s="40"/>
      <c r="C599" s="2"/>
      <c r="D599" s="47"/>
      <c r="E599" s="47"/>
      <c r="F599" s="47"/>
      <c r="G599" s="48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8" x14ac:dyDescent="0.2">
      <c r="A600" s="40"/>
      <c r="B600" s="40"/>
      <c r="C600" s="2"/>
      <c r="D600" s="47"/>
      <c r="E600" s="47"/>
      <c r="F600" s="47"/>
      <c r="G600" s="48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8" x14ac:dyDescent="0.2">
      <c r="A601" s="40"/>
      <c r="B601" s="40"/>
      <c r="C601" s="2"/>
      <c r="D601" s="47"/>
      <c r="E601" s="47"/>
      <c r="F601" s="47"/>
      <c r="G601" s="48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8" x14ac:dyDescent="0.2">
      <c r="A602" s="40"/>
      <c r="B602" s="40"/>
      <c r="C602" s="2"/>
      <c r="D602" s="47"/>
      <c r="E602" s="47"/>
      <c r="F602" s="47"/>
      <c r="G602" s="48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8" x14ac:dyDescent="0.2">
      <c r="A603" s="40"/>
      <c r="B603" s="40"/>
      <c r="C603" s="2"/>
      <c r="D603" s="47"/>
      <c r="E603" s="47"/>
      <c r="F603" s="47"/>
      <c r="G603" s="48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8" x14ac:dyDescent="0.2">
      <c r="A604" s="40"/>
      <c r="B604" s="40"/>
      <c r="C604" s="2"/>
      <c r="D604" s="47"/>
      <c r="E604" s="47"/>
      <c r="F604" s="47"/>
      <c r="G604" s="48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8" x14ac:dyDescent="0.2">
      <c r="A605" s="40"/>
      <c r="B605" s="40"/>
      <c r="C605" s="2"/>
      <c r="D605" s="47"/>
      <c r="E605" s="47"/>
      <c r="F605" s="47"/>
      <c r="G605" s="48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8" x14ac:dyDescent="0.2">
      <c r="A606" s="40"/>
      <c r="B606" s="40"/>
      <c r="C606" s="2"/>
      <c r="D606" s="47"/>
      <c r="E606" s="47"/>
      <c r="F606" s="47"/>
      <c r="G606" s="48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8" x14ac:dyDescent="0.2">
      <c r="A607" s="40"/>
      <c r="B607" s="40"/>
      <c r="C607" s="2"/>
      <c r="D607" s="47"/>
      <c r="E607" s="47"/>
      <c r="F607" s="47"/>
      <c r="G607" s="48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8" x14ac:dyDescent="0.2">
      <c r="A608" s="40"/>
      <c r="B608" s="40"/>
      <c r="C608" s="2"/>
      <c r="D608" s="47"/>
      <c r="E608" s="47"/>
      <c r="F608" s="47"/>
      <c r="G608" s="48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8" x14ac:dyDescent="0.2">
      <c r="A609" s="40"/>
      <c r="B609" s="40"/>
      <c r="C609" s="2"/>
      <c r="D609" s="47"/>
      <c r="E609" s="47"/>
      <c r="F609" s="47"/>
      <c r="G609" s="48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8" x14ac:dyDescent="0.2">
      <c r="A610" s="40"/>
      <c r="B610" s="40"/>
      <c r="C610" s="2"/>
      <c r="D610" s="47"/>
      <c r="E610" s="47"/>
      <c r="F610" s="47"/>
      <c r="G610" s="48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8" x14ac:dyDescent="0.2">
      <c r="A611" s="40"/>
      <c r="B611" s="40"/>
      <c r="C611" s="2"/>
      <c r="D611" s="47"/>
      <c r="E611" s="47"/>
      <c r="F611" s="47"/>
      <c r="G611" s="48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8" x14ac:dyDescent="0.2">
      <c r="A612" s="40"/>
      <c r="B612" s="40"/>
      <c r="C612" s="2"/>
      <c r="D612" s="47"/>
      <c r="E612" s="47"/>
      <c r="F612" s="47"/>
      <c r="G612" s="48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8" x14ac:dyDescent="0.2">
      <c r="A613" s="40"/>
      <c r="B613" s="40"/>
      <c r="C613" s="2"/>
      <c r="D613" s="47"/>
      <c r="E613" s="47"/>
      <c r="F613" s="47"/>
      <c r="G613" s="48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8" x14ac:dyDescent="0.2">
      <c r="A614" s="40"/>
      <c r="B614" s="40"/>
      <c r="C614" s="2"/>
      <c r="D614" s="47"/>
      <c r="E614" s="47"/>
      <c r="F614" s="47"/>
      <c r="G614" s="48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8" x14ac:dyDescent="0.2">
      <c r="A615" s="40"/>
      <c r="B615" s="40"/>
      <c r="C615" s="2"/>
      <c r="D615" s="47"/>
      <c r="E615" s="47"/>
      <c r="F615" s="47"/>
      <c r="G615" s="48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8" x14ac:dyDescent="0.2">
      <c r="A616" s="40"/>
      <c r="B616" s="40"/>
      <c r="C616" s="2"/>
      <c r="D616" s="47"/>
      <c r="E616" s="47"/>
      <c r="F616" s="47"/>
      <c r="G616" s="48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8" x14ac:dyDescent="0.2">
      <c r="A617" s="40"/>
      <c r="B617" s="40"/>
      <c r="C617" s="2"/>
      <c r="D617" s="47"/>
      <c r="E617" s="47"/>
      <c r="F617" s="47"/>
      <c r="G617" s="48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8" x14ac:dyDescent="0.2">
      <c r="A618" s="40"/>
      <c r="B618" s="40"/>
      <c r="C618" s="2"/>
      <c r="D618" s="47"/>
      <c r="E618" s="47"/>
      <c r="F618" s="47"/>
      <c r="G618" s="48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8" x14ac:dyDescent="0.2">
      <c r="A619" s="40"/>
      <c r="B619" s="40"/>
      <c r="C619" s="2"/>
      <c r="D619" s="47"/>
      <c r="E619" s="47"/>
      <c r="F619" s="47"/>
      <c r="G619" s="48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8" x14ac:dyDescent="0.2">
      <c r="A620" s="40"/>
      <c r="B620" s="40"/>
      <c r="C620" s="2"/>
      <c r="D620" s="47"/>
      <c r="E620" s="47"/>
      <c r="F620" s="47"/>
      <c r="G620" s="48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8" x14ac:dyDescent="0.2">
      <c r="A621" s="40"/>
      <c r="B621" s="40"/>
      <c r="C621" s="2"/>
      <c r="D621" s="47"/>
      <c r="E621" s="47"/>
      <c r="F621" s="47"/>
      <c r="G621" s="48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8" x14ac:dyDescent="0.2">
      <c r="A622" s="40"/>
      <c r="B622" s="40"/>
      <c r="C622" s="2"/>
      <c r="D622" s="47"/>
      <c r="E622" s="47"/>
      <c r="F622" s="47"/>
      <c r="G622" s="48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8" x14ac:dyDescent="0.2">
      <c r="A623" s="40"/>
      <c r="B623" s="40"/>
      <c r="C623" s="2"/>
      <c r="D623" s="47"/>
      <c r="E623" s="47"/>
      <c r="F623" s="47"/>
      <c r="G623" s="48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8" x14ac:dyDescent="0.2">
      <c r="A624" s="40"/>
      <c r="B624" s="40"/>
      <c r="C624" s="2"/>
      <c r="D624" s="47"/>
      <c r="E624" s="47"/>
      <c r="F624" s="47"/>
      <c r="G624" s="48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8" x14ac:dyDescent="0.2">
      <c r="A625" s="40"/>
      <c r="B625" s="40"/>
      <c r="C625" s="2"/>
      <c r="D625" s="47"/>
      <c r="E625" s="47"/>
      <c r="F625" s="47"/>
      <c r="G625" s="48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8" x14ac:dyDescent="0.2">
      <c r="A626" s="40"/>
      <c r="B626" s="40"/>
      <c r="C626" s="2"/>
      <c r="D626" s="47"/>
      <c r="E626" s="47"/>
      <c r="F626" s="47"/>
      <c r="G626" s="48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8" x14ac:dyDescent="0.2">
      <c r="A627" s="40"/>
      <c r="B627" s="40"/>
      <c r="C627" s="2"/>
      <c r="D627" s="47"/>
      <c r="E627" s="47"/>
      <c r="F627" s="47"/>
      <c r="G627" s="48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8" x14ac:dyDescent="0.2">
      <c r="A628" s="40"/>
      <c r="B628" s="40"/>
      <c r="C628" s="2"/>
      <c r="D628" s="47"/>
      <c r="E628" s="47"/>
      <c r="F628" s="47"/>
      <c r="G628" s="48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8" x14ac:dyDescent="0.2">
      <c r="A629" s="40"/>
      <c r="B629" s="40"/>
      <c r="C629" s="2"/>
      <c r="D629" s="47"/>
      <c r="E629" s="47"/>
      <c r="F629" s="47"/>
      <c r="G629" s="48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8" x14ac:dyDescent="0.2">
      <c r="A630" s="40"/>
      <c r="B630" s="40"/>
      <c r="C630" s="2"/>
      <c r="D630" s="47"/>
      <c r="E630" s="47"/>
      <c r="F630" s="47"/>
      <c r="G630" s="48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8" x14ac:dyDescent="0.2">
      <c r="A631" s="40"/>
      <c r="B631" s="40"/>
      <c r="C631" s="2"/>
      <c r="D631" s="47"/>
      <c r="E631" s="47"/>
      <c r="F631" s="47"/>
      <c r="G631" s="48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8" x14ac:dyDescent="0.2">
      <c r="A632" s="40"/>
      <c r="B632" s="40"/>
      <c r="C632" s="2"/>
      <c r="D632" s="47"/>
      <c r="E632" s="47"/>
      <c r="F632" s="47"/>
      <c r="G632" s="48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8" x14ac:dyDescent="0.2">
      <c r="A633" s="40"/>
      <c r="B633" s="40"/>
      <c r="C633" s="2"/>
      <c r="D633" s="47"/>
      <c r="E633" s="47"/>
      <c r="F633" s="47"/>
      <c r="G633" s="48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8" x14ac:dyDescent="0.2">
      <c r="A634" s="40"/>
      <c r="B634" s="40"/>
      <c r="C634" s="2"/>
      <c r="D634" s="47"/>
      <c r="E634" s="47"/>
      <c r="F634" s="47"/>
      <c r="G634" s="48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8" x14ac:dyDescent="0.2">
      <c r="A635" s="40"/>
      <c r="B635" s="40"/>
      <c r="C635" s="2"/>
      <c r="D635" s="47"/>
      <c r="E635" s="47"/>
      <c r="F635" s="47"/>
      <c r="G635" s="48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8" x14ac:dyDescent="0.2">
      <c r="A636" s="40"/>
      <c r="B636" s="40"/>
      <c r="C636" s="2"/>
      <c r="D636" s="47"/>
      <c r="E636" s="47"/>
      <c r="F636" s="47"/>
      <c r="G636" s="48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8" x14ac:dyDescent="0.2">
      <c r="A637" s="40"/>
      <c r="B637" s="40"/>
      <c r="C637" s="2"/>
      <c r="D637" s="47"/>
      <c r="E637" s="47"/>
      <c r="F637" s="47"/>
      <c r="G637" s="48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8" x14ac:dyDescent="0.2">
      <c r="A638" s="40"/>
      <c r="B638" s="40"/>
      <c r="C638" s="2"/>
      <c r="D638" s="47"/>
      <c r="E638" s="47"/>
      <c r="F638" s="47"/>
      <c r="G638" s="48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8" x14ac:dyDescent="0.2">
      <c r="A639" s="40"/>
      <c r="B639" s="40"/>
      <c r="C639" s="2"/>
      <c r="D639" s="47"/>
      <c r="E639" s="47"/>
      <c r="F639" s="47"/>
      <c r="G639" s="48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8" x14ac:dyDescent="0.2">
      <c r="A640" s="40"/>
      <c r="B640" s="40"/>
      <c r="C640" s="2"/>
      <c r="D640" s="47"/>
      <c r="E640" s="47"/>
      <c r="F640" s="47"/>
      <c r="G640" s="48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8" x14ac:dyDescent="0.2">
      <c r="A641" s="40"/>
      <c r="B641" s="40"/>
      <c r="C641" s="2"/>
      <c r="D641" s="47"/>
      <c r="E641" s="47"/>
      <c r="F641" s="47"/>
      <c r="G641" s="48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8" x14ac:dyDescent="0.2">
      <c r="A642" s="40"/>
      <c r="B642" s="40"/>
      <c r="C642" s="2"/>
      <c r="D642" s="47"/>
      <c r="E642" s="47"/>
      <c r="F642" s="47"/>
      <c r="G642" s="48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8" x14ac:dyDescent="0.2">
      <c r="A643" s="40"/>
      <c r="B643" s="40"/>
      <c r="C643" s="2"/>
      <c r="D643" s="47"/>
      <c r="E643" s="47"/>
      <c r="F643" s="47"/>
      <c r="G643" s="48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8" x14ac:dyDescent="0.2">
      <c r="A644" s="40"/>
      <c r="B644" s="40"/>
      <c r="C644" s="2"/>
      <c r="D644" s="47"/>
      <c r="E644" s="47"/>
      <c r="F644" s="47"/>
      <c r="G644" s="48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8" x14ac:dyDescent="0.2">
      <c r="A645" s="40"/>
      <c r="B645" s="40"/>
      <c r="C645" s="2"/>
      <c r="D645" s="47"/>
      <c r="E645" s="47"/>
      <c r="F645" s="47"/>
      <c r="G645" s="48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8" x14ac:dyDescent="0.2">
      <c r="A646" s="40"/>
      <c r="B646" s="40"/>
      <c r="C646" s="2"/>
      <c r="D646" s="47"/>
      <c r="E646" s="47"/>
      <c r="F646" s="47"/>
      <c r="G646" s="48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8" x14ac:dyDescent="0.2">
      <c r="A647" s="40"/>
      <c r="B647" s="40"/>
      <c r="C647" s="2"/>
      <c r="D647" s="47"/>
      <c r="E647" s="47"/>
      <c r="F647" s="47"/>
      <c r="G647" s="48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8" x14ac:dyDescent="0.2">
      <c r="A648" s="40"/>
      <c r="B648" s="40"/>
      <c r="C648" s="2"/>
      <c r="D648" s="47"/>
      <c r="E648" s="47"/>
      <c r="F648" s="47"/>
      <c r="G648" s="48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8" x14ac:dyDescent="0.2">
      <c r="A649" s="40"/>
      <c r="B649" s="40"/>
      <c r="C649" s="2"/>
      <c r="D649" s="47"/>
      <c r="E649" s="47"/>
      <c r="F649" s="47"/>
      <c r="G649" s="48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8" x14ac:dyDescent="0.2">
      <c r="A650" s="40"/>
      <c r="B650" s="40"/>
      <c r="C650" s="2"/>
      <c r="D650" s="47"/>
      <c r="E650" s="47"/>
      <c r="F650" s="47"/>
      <c r="G650" s="48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8" x14ac:dyDescent="0.2">
      <c r="A651" s="40"/>
      <c r="B651" s="40"/>
      <c r="C651" s="2"/>
      <c r="D651" s="47"/>
      <c r="E651" s="47"/>
      <c r="F651" s="47"/>
      <c r="G651" s="48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8" x14ac:dyDescent="0.2">
      <c r="A652" s="40"/>
      <c r="B652" s="40"/>
      <c r="C652" s="2"/>
      <c r="D652" s="47"/>
      <c r="E652" s="47"/>
      <c r="F652" s="47"/>
      <c r="G652" s="48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8" x14ac:dyDescent="0.2">
      <c r="A653" s="40"/>
      <c r="B653" s="40"/>
      <c r="C653" s="2"/>
      <c r="D653" s="47"/>
      <c r="E653" s="47"/>
      <c r="F653" s="47"/>
      <c r="G653" s="48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8" x14ac:dyDescent="0.2">
      <c r="A654" s="40"/>
      <c r="B654" s="40"/>
      <c r="C654" s="2"/>
      <c r="D654" s="47"/>
      <c r="E654" s="47"/>
      <c r="F654" s="47"/>
      <c r="G654" s="48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8" x14ac:dyDescent="0.2">
      <c r="A655" s="40"/>
      <c r="B655" s="40"/>
      <c r="C655" s="2"/>
      <c r="D655" s="47"/>
      <c r="E655" s="47"/>
      <c r="F655" s="47"/>
      <c r="G655" s="48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8" x14ac:dyDescent="0.2">
      <c r="A656" s="40"/>
      <c r="B656" s="40"/>
      <c r="C656" s="2"/>
      <c r="D656" s="47"/>
      <c r="E656" s="47"/>
      <c r="F656" s="47"/>
      <c r="G656" s="48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8" x14ac:dyDescent="0.2">
      <c r="A657" s="40"/>
      <c r="B657" s="40"/>
      <c r="C657" s="2"/>
      <c r="D657" s="47"/>
      <c r="E657" s="47"/>
      <c r="F657" s="47"/>
      <c r="G657" s="48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8" x14ac:dyDescent="0.2">
      <c r="A658" s="40"/>
      <c r="B658" s="40"/>
      <c r="C658" s="2"/>
      <c r="D658" s="47"/>
      <c r="E658" s="47"/>
      <c r="F658" s="47"/>
      <c r="G658" s="48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8" x14ac:dyDescent="0.2">
      <c r="A659" s="40"/>
      <c r="B659" s="40"/>
      <c r="C659" s="2"/>
      <c r="D659" s="47"/>
      <c r="E659" s="47"/>
      <c r="F659" s="47"/>
      <c r="G659" s="48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8" x14ac:dyDescent="0.2">
      <c r="A660" s="40"/>
      <c r="B660" s="40"/>
      <c r="C660" s="2"/>
      <c r="D660" s="47"/>
      <c r="E660" s="47"/>
      <c r="F660" s="47"/>
      <c r="G660" s="48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8" x14ac:dyDescent="0.2">
      <c r="A661" s="40"/>
      <c r="B661" s="40"/>
      <c r="C661" s="2"/>
      <c r="D661" s="47"/>
      <c r="E661" s="47"/>
      <c r="F661" s="47"/>
      <c r="G661" s="48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8" x14ac:dyDescent="0.2">
      <c r="A662" s="40"/>
      <c r="B662" s="40"/>
      <c r="C662" s="2"/>
      <c r="D662" s="47"/>
      <c r="E662" s="47"/>
      <c r="F662" s="47"/>
      <c r="G662" s="48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8" x14ac:dyDescent="0.2">
      <c r="A663" s="40"/>
      <c r="B663" s="40"/>
      <c r="C663" s="2"/>
      <c r="D663" s="47"/>
      <c r="E663" s="47"/>
      <c r="F663" s="47"/>
      <c r="G663" s="48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8" x14ac:dyDescent="0.2">
      <c r="A664" s="40"/>
      <c r="B664" s="40"/>
      <c r="C664" s="2"/>
      <c r="D664" s="47"/>
      <c r="E664" s="47"/>
      <c r="F664" s="47"/>
      <c r="G664" s="48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8" x14ac:dyDescent="0.2">
      <c r="A665" s="40"/>
      <c r="B665" s="40"/>
      <c r="C665" s="2"/>
      <c r="D665" s="47"/>
      <c r="E665" s="47"/>
      <c r="F665" s="47"/>
      <c r="G665" s="48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8" x14ac:dyDescent="0.2">
      <c r="A666" s="40"/>
      <c r="B666" s="40"/>
      <c r="C666" s="2"/>
      <c r="D666" s="47"/>
      <c r="E666" s="47"/>
      <c r="F666" s="47"/>
      <c r="G666" s="48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8" x14ac:dyDescent="0.2">
      <c r="A667" s="40"/>
      <c r="B667" s="40"/>
      <c r="C667" s="2"/>
      <c r="D667" s="47"/>
      <c r="E667" s="47"/>
      <c r="F667" s="47"/>
      <c r="G667" s="48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8" x14ac:dyDescent="0.2">
      <c r="A668" s="40"/>
      <c r="B668" s="40"/>
      <c r="C668" s="2"/>
      <c r="D668" s="47"/>
      <c r="E668" s="47"/>
      <c r="F668" s="47"/>
      <c r="G668" s="48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8" x14ac:dyDescent="0.2">
      <c r="A669" s="40"/>
      <c r="B669" s="40"/>
      <c r="C669" s="2"/>
      <c r="D669" s="47"/>
      <c r="E669" s="47"/>
      <c r="F669" s="47"/>
      <c r="G669" s="48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8" x14ac:dyDescent="0.2">
      <c r="A670" s="40"/>
      <c r="B670" s="40"/>
      <c r="C670" s="2"/>
      <c r="D670" s="47"/>
      <c r="E670" s="47"/>
      <c r="F670" s="47"/>
      <c r="G670" s="48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8" x14ac:dyDescent="0.2">
      <c r="A671" s="40"/>
      <c r="B671" s="40"/>
      <c r="C671" s="2"/>
      <c r="D671" s="47"/>
      <c r="E671" s="47"/>
      <c r="F671" s="47"/>
      <c r="G671" s="48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8" x14ac:dyDescent="0.2">
      <c r="A672" s="40"/>
      <c r="B672" s="40"/>
      <c r="C672" s="2"/>
      <c r="D672" s="47"/>
      <c r="E672" s="47"/>
      <c r="F672" s="47"/>
      <c r="G672" s="48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8" x14ac:dyDescent="0.2">
      <c r="A673" s="40"/>
      <c r="B673" s="40"/>
      <c r="C673" s="2"/>
      <c r="D673" s="47"/>
      <c r="E673" s="47"/>
      <c r="F673" s="47"/>
      <c r="G673" s="48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8" x14ac:dyDescent="0.2">
      <c r="A674" s="40"/>
      <c r="B674" s="40"/>
      <c r="C674" s="2"/>
      <c r="D674" s="47"/>
      <c r="E674" s="47"/>
      <c r="F674" s="47"/>
      <c r="G674" s="48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8" x14ac:dyDescent="0.2">
      <c r="A675" s="40"/>
      <c r="B675" s="40"/>
      <c r="C675" s="2"/>
      <c r="D675" s="47"/>
      <c r="E675" s="47"/>
      <c r="F675" s="47"/>
      <c r="G675" s="48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8" x14ac:dyDescent="0.2">
      <c r="A676" s="40"/>
      <c r="B676" s="40"/>
      <c r="C676" s="2"/>
      <c r="D676" s="47"/>
      <c r="E676" s="47"/>
      <c r="F676" s="47"/>
      <c r="G676" s="48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8" x14ac:dyDescent="0.2">
      <c r="A677" s="40"/>
      <c r="B677" s="40"/>
      <c r="C677" s="2"/>
      <c r="D677" s="47"/>
      <c r="E677" s="47"/>
      <c r="F677" s="47"/>
      <c r="G677" s="48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8" x14ac:dyDescent="0.2">
      <c r="A678" s="40"/>
      <c r="B678" s="40"/>
      <c r="C678" s="2"/>
      <c r="D678" s="47"/>
      <c r="E678" s="47"/>
      <c r="F678" s="47"/>
      <c r="G678" s="48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8" x14ac:dyDescent="0.2">
      <c r="A679" s="40"/>
      <c r="B679" s="40"/>
      <c r="C679" s="2"/>
      <c r="D679" s="47"/>
      <c r="E679" s="47"/>
      <c r="F679" s="47"/>
      <c r="G679" s="48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8" x14ac:dyDescent="0.2">
      <c r="A680" s="40"/>
      <c r="B680" s="40"/>
      <c r="C680" s="2"/>
      <c r="D680" s="47"/>
      <c r="E680" s="47"/>
      <c r="F680" s="47"/>
      <c r="G680" s="48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8" x14ac:dyDescent="0.2">
      <c r="A681" s="40"/>
      <c r="B681" s="40"/>
      <c r="C681" s="2"/>
      <c r="D681" s="47"/>
      <c r="E681" s="47"/>
      <c r="F681" s="47"/>
      <c r="G681" s="48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8" x14ac:dyDescent="0.2">
      <c r="A682" s="40"/>
      <c r="B682" s="40"/>
      <c r="C682" s="2"/>
      <c r="D682" s="47"/>
      <c r="E682" s="47"/>
      <c r="F682" s="47"/>
      <c r="G682" s="48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8" x14ac:dyDescent="0.2">
      <c r="A683" s="40"/>
      <c r="B683" s="40"/>
      <c r="C683" s="2"/>
      <c r="D683" s="47"/>
      <c r="E683" s="47"/>
      <c r="F683" s="47"/>
      <c r="G683" s="48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8" x14ac:dyDescent="0.2">
      <c r="A684" s="40"/>
      <c r="B684" s="40"/>
      <c r="C684" s="2"/>
      <c r="D684" s="47"/>
      <c r="E684" s="47"/>
      <c r="F684" s="47"/>
      <c r="G684" s="48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8" x14ac:dyDescent="0.2">
      <c r="A685" s="40"/>
      <c r="B685" s="40"/>
      <c r="C685" s="2"/>
      <c r="D685" s="47"/>
      <c r="E685" s="47"/>
      <c r="F685" s="47"/>
      <c r="G685" s="48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8" x14ac:dyDescent="0.2">
      <c r="A686" s="40"/>
      <c r="B686" s="40"/>
      <c r="C686" s="2"/>
      <c r="D686" s="47"/>
      <c r="E686" s="47"/>
      <c r="F686" s="47"/>
      <c r="G686" s="48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8" x14ac:dyDescent="0.2">
      <c r="A687" s="40"/>
      <c r="B687" s="40"/>
      <c r="C687" s="2"/>
      <c r="D687" s="47"/>
      <c r="E687" s="47"/>
      <c r="F687" s="47"/>
      <c r="G687" s="48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8" x14ac:dyDescent="0.2">
      <c r="A688" s="40"/>
      <c r="B688" s="40"/>
      <c r="C688" s="2"/>
      <c r="D688" s="47"/>
      <c r="E688" s="47"/>
      <c r="F688" s="47"/>
      <c r="G688" s="48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8" x14ac:dyDescent="0.2">
      <c r="A689" s="40"/>
      <c r="B689" s="40"/>
      <c r="C689" s="2"/>
      <c r="D689" s="47"/>
      <c r="E689" s="47"/>
      <c r="F689" s="47"/>
      <c r="G689" s="48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8" x14ac:dyDescent="0.2">
      <c r="A690" s="40"/>
      <c r="B690" s="40"/>
      <c r="C690" s="2"/>
      <c r="D690" s="47"/>
      <c r="E690" s="47"/>
      <c r="F690" s="47"/>
      <c r="G690" s="48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8" x14ac:dyDescent="0.2">
      <c r="A691" s="40"/>
      <c r="B691" s="40"/>
      <c r="C691" s="2"/>
      <c r="D691" s="47"/>
      <c r="E691" s="47"/>
      <c r="F691" s="47"/>
      <c r="G691" s="48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8" x14ac:dyDescent="0.2">
      <c r="A692" s="40"/>
      <c r="B692" s="40"/>
      <c r="C692" s="2"/>
      <c r="D692" s="47"/>
      <c r="E692" s="47"/>
      <c r="F692" s="47"/>
      <c r="G692" s="48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8" x14ac:dyDescent="0.2">
      <c r="A693" s="40"/>
      <c r="B693" s="40"/>
      <c r="C693" s="2"/>
      <c r="D693" s="47"/>
      <c r="E693" s="47"/>
      <c r="F693" s="47"/>
      <c r="G693" s="48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8" x14ac:dyDescent="0.2">
      <c r="A694" s="40"/>
      <c r="B694" s="40"/>
      <c r="C694" s="2"/>
      <c r="D694" s="47"/>
      <c r="E694" s="47"/>
      <c r="F694" s="47"/>
      <c r="G694" s="48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8" x14ac:dyDescent="0.2">
      <c r="A695" s="40"/>
      <c r="B695" s="40"/>
      <c r="C695" s="2"/>
      <c r="D695" s="47"/>
      <c r="E695" s="47"/>
      <c r="F695" s="47"/>
      <c r="G695" s="48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8" x14ac:dyDescent="0.2">
      <c r="A696" s="40"/>
      <c r="B696" s="40"/>
      <c r="C696" s="2"/>
      <c r="D696" s="47"/>
      <c r="E696" s="47"/>
      <c r="F696" s="47"/>
      <c r="G696" s="48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8" x14ac:dyDescent="0.2">
      <c r="A697" s="40"/>
      <c r="B697" s="40"/>
      <c r="C697" s="2"/>
      <c r="D697" s="47"/>
      <c r="E697" s="47"/>
      <c r="F697" s="47"/>
      <c r="G697" s="48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8" x14ac:dyDescent="0.2">
      <c r="A698" s="40"/>
      <c r="B698" s="40"/>
      <c r="C698" s="2"/>
      <c r="D698" s="47"/>
      <c r="E698" s="47"/>
      <c r="F698" s="47"/>
      <c r="G698" s="48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8" x14ac:dyDescent="0.2">
      <c r="A699" s="40"/>
      <c r="B699" s="40"/>
      <c r="C699" s="2"/>
      <c r="D699" s="47"/>
      <c r="E699" s="47"/>
      <c r="F699" s="47"/>
      <c r="G699" s="48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8" x14ac:dyDescent="0.2">
      <c r="A700" s="40"/>
      <c r="B700" s="40"/>
      <c r="C700" s="2"/>
      <c r="D700" s="47"/>
      <c r="E700" s="47"/>
      <c r="F700" s="47"/>
      <c r="G700" s="48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8" x14ac:dyDescent="0.2">
      <c r="A701" s="40"/>
      <c r="B701" s="40"/>
      <c r="C701" s="2"/>
      <c r="D701" s="47"/>
      <c r="E701" s="47"/>
      <c r="F701" s="47"/>
      <c r="G701" s="48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8" x14ac:dyDescent="0.2">
      <c r="A702" s="40"/>
      <c r="B702" s="40"/>
      <c r="C702" s="2"/>
      <c r="D702" s="47"/>
      <c r="E702" s="47"/>
      <c r="F702" s="47"/>
      <c r="G702" s="48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8" x14ac:dyDescent="0.2">
      <c r="A703" s="40"/>
      <c r="B703" s="40"/>
      <c r="C703" s="2"/>
      <c r="D703" s="47"/>
      <c r="E703" s="47"/>
      <c r="F703" s="47"/>
      <c r="G703" s="48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8" x14ac:dyDescent="0.2">
      <c r="A704" s="40"/>
      <c r="B704" s="40"/>
      <c r="C704" s="2"/>
      <c r="D704" s="47"/>
      <c r="E704" s="47"/>
      <c r="F704" s="47"/>
      <c r="G704" s="48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8" x14ac:dyDescent="0.2">
      <c r="A705" s="40"/>
      <c r="B705" s="40"/>
      <c r="C705" s="2"/>
      <c r="D705" s="47"/>
      <c r="E705" s="47"/>
      <c r="F705" s="47"/>
      <c r="G705" s="48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8" x14ac:dyDescent="0.2">
      <c r="A706" s="40"/>
      <c r="B706" s="40"/>
      <c r="C706" s="2"/>
      <c r="D706" s="47"/>
      <c r="E706" s="47"/>
      <c r="F706" s="47"/>
      <c r="G706" s="48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8" x14ac:dyDescent="0.2">
      <c r="A707" s="40"/>
      <c r="B707" s="40"/>
      <c r="C707" s="2"/>
      <c r="D707" s="47"/>
      <c r="E707" s="47"/>
      <c r="F707" s="47"/>
      <c r="G707" s="48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8" x14ac:dyDescent="0.2">
      <c r="A708" s="40"/>
      <c r="B708" s="40"/>
      <c r="C708" s="2"/>
      <c r="D708" s="47"/>
      <c r="E708" s="47"/>
      <c r="F708" s="47"/>
      <c r="G708" s="48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8" x14ac:dyDescent="0.2">
      <c r="A709" s="40"/>
      <c r="B709" s="40"/>
      <c r="C709" s="2"/>
      <c r="D709" s="47"/>
      <c r="E709" s="47"/>
      <c r="F709" s="47"/>
      <c r="G709" s="48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8" x14ac:dyDescent="0.2">
      <c r="A710" s="40"/>
      <c r="B710" s="40"/>
      <c r="C710" s="2"/>
      <c r="D710" s="47"/>
      <c r="E710" s="47"/>
      <c r="F710" s="47"/>
      <c r="G710" s="48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8" x14ac:dyDescent="0.2">
      <c r="A711" s="40"/>
      <c r="B711" s="40"/>
      <c r="C711" s="2"/>
      <c r="D711" s="47"/>
      <c r="E711" s="47"/>
      <c r="F711" s="47"/>
      <c r="G711" s="48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8" x14ac:dyDescent="0.2">
      <c r="A712" s="40"/>
      <c r="B712" s="40"/>
      <c r="C712" s="2"/>
      <c r="D712" s="47"/>
      <c r="E712" s="47"/>
      <c r="F712" s="47"/>
      <c r="G712" s="48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8" x14ac:dyDescent="0.2">
      <c r="A713" s="40"/>
      <c r="B713" s="40"/>
      <c r="C713" s="2"/>
      <c r="D713" s="47"/>
      <c r="E713" s="47"/>
      <c r="F713" s="47"/>
      <c r="G713" s="48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8" x14ac:dyDescent="0.2">
      <c r="A714" s="40"/>
      <c r="B714" s="40"/>
      <c r="C714" s="2"/>
      <c r="D714" s="47"/>
      <c r="E714" s="47"/>
      <c r="F714" s="47"/>
      <c r="G714" s="48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8" x14ac:dyDescent="0.2">
      <c r="A715" s="40"/>
      <c r="B715" s="40"/>
      <c r="C715" s="2"/>
      <c r="D715" s="47"/>
      <c r="E715" s="47"/>
      <c r="F715" s="47"/>
      <c r="G715" s="48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8" x14ac:dyDescent="0.2">
      <c r="A716" s="40"/>
      <c r="B716" s="40"/>
      <c r="C716" s="2"/>
      <c r="D716" s="47"/>
      <c r="E716" s="47"/>
      <c r="F716" s="47"/>
      <c r="G716" s="48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8" x14ac:dyDescent="0.2">
      <c r="A717" s="40"/>
      <c r="B717" s="40"/>
      <c r="C717" s="2"/>
      <c r="D717" s="47"/>
      <c r="E717" s="47"/>
      <c r="F717" s="47"/>
      <c r="G717" s="48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8" x14ac:dyDescent="0.2">
      <c r="A718" s="40"/>
      <c r="B718" s="40"/>
      <c r="C718" s="2"/>
      <c r="D718" s="47"/>
      <c r="E718" s="47"/>
      <c r="F718" s="47"/>
      <c r="G718" s="48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8" x14ac:dyDescent="0.2">
      <c r="A719" s="40"/>
      <c r="B719" s="40"/>
      <c r="C719" s="2"/>
      <c r="D719" s="47"/>
      <c r="E719" s="47"/>
      <c r="F719" s="47"/>
      <c r="G719" s="48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8" x14ac:dyDescent="0.2">
      <c r="A720" s="40"/>
      <c r="B720" s="40"/>
      <c r="C720" s="2"/>
      <c r="D720" s="47"/>
      <c r="E720" s="47"/>
      <c r="F720" s="47"/>
      <c r="G720" s="48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8" x14ac:dyDescent="0.2">
      <c r="A721" s="40"/>
      <c r="B721" s="40"/>
      <c r="C721" s="2"/>
      <c r="D721" s="47"/>
      <c r="E721" s="47"/>
      <c r="F721" s="47"/>
      <c r="G721" s="48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8" x14ac:dyDescent="0.2">
      <c r="A722" s="40"/>
      <c r="B722" s="40"/>
      <c r="C722" s="2"/>
      <c r="D722" s="47"/>
      <c r="E722" s="47"/>
      <c r="F722" s="47"/>
      <c r="G722" s="48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8" x14ac:dyDescent="0.2">
      <c r="A723" s="40"/>
      <c r="B723" s="40"/>
      <c r="C723" s="2"/>
      <c r="D723" s="47"/>
      <c r="E723" s="47"/>
      <c r="F723" s="47"/>
      <c r="G723" s="48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8" x14ac:dyDescent="0.2">
      <c r="A724" s="40"/>
      <c r="B724" s="40"/>
      <c r="C724" s="2"/>
      <c r="D724" s="47"/>
      <c r="E724" s="47"/>
      <c r="F724" s="47"/>
      <c r="G724" s="48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8" x14ac:dyDescent="0.2">
      <c r="A725" s="40"/>
      <c r="B725" s="40"/>
      <c r="C725" s="2"/>
      <c r="D725" s="47"/>
      <c r="E725" s="47"/>
      <c r="F725" s="47"/>
      <c r="G725" s="48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8" x14ac:dyDescent="0.2">
      <c r="A726" s="40"/>
      <c r="B726" s="40"/>
      <c r="C726" s="2"/>
      <c r="D726" s="47"/>
      <c r="E726" s="47"/>
      <c r="F726" s="47"/>
      <c r="G726" s="48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8" x14ac:dyDescent="0.2">
      <c r="A727" s="40"/>
      <c r="B727" s="40"/>
      <c r="C727" s="2"/>
      <c r="D727" s="47"/>
      <c r="E727" s="47"/>
      <c r="F727" s="47"/>
      <c r="G727" s="48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8" x14ac:dyDescent="0.2">
      <c r="A728" s="40"/>
      <c r="B728" s="40"/>
      <c r="C728" s="2"/>
      <c r="D728" s="47"/>
      <c r="E728" s="47"/>
      <c r="F728" s="47"/>
      <c r="G728" s="48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8" x14ac:dyDescent="0.2">
      <c r="A729" s="40"/>
      <c r="B729" s="40"/>
      <c r="C729" s="2"/>
      <c r="D729" s="47"/>
      <c r="E729" s="47"/>
      <c r="F729" s="47"/>
      <c r="G729" s="48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8" x14ac:dyDescent="0.2">
      <c r="A730" s="40"/>
      <c r="B730" s="40"/>
      <c r="C730" s="2"/>
      <c r="D730" s="47"/>
      <c r="E730" s="47"/>
      <c r="F730" s="47"/>
      <c r="G730" s="48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8" x14ac:dyDescent="0.2">
      <c r="A731" s="40"/>
      <c r="B731" s="40"/>
      <c r="C731" s="2"/>
      <c r="D731" s="47"/>
      <c r="E731" s="47"/>
      <c r="F731" s="47"/>
      <c r="G731" s="48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8" x14ac:dyDescent="0.2">
      <c r="A732" s="40"/>
      <c r="B732" s="40"/>
      <c r="C732" s="2"/>
      <c r="D732" s="47"/>
      <c r="E732" s="47"/>
      <c r="F732" s="47"/>
      <c r="G732" s="48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8" x14ac:dyDescent="0.2">
      <c r="A733" s="40"/>
      <c r="B733" s="40"/>
      <c r="C733" s="2"/>
      <c r="D733" s="47"/>
      <c r="E733" s="47"/>
      <c r="F733" s="47"/>
      <c r="G733" s="48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8" x14ac:dyDescent="0.2">
      <c r="A734" s="40"/>
      <c r="B734" s="40"/>
      <c r="C734" s="2"/>
      <c r="D734" s="47"/>
      <c r="E734" s="47"/>
      <c r="F734" s="47"/>
      <c r="G734" s="48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8" x14ac:dyDescent="0.2">
      <c r="A735" s="40"/>
      <c r="B735" s="40"/>
      <c r="C735" s="2"/>
      <c r="D735" s="47"/>
      <c r="E735" s="47"/>
      <c r="F735" s="47"/>
      <c r="G735" s="48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8" x14ac:dyDescent="0.2">
      <c r="A736" s="40"/>
      <c r="B736" s="40"/>
      <c r="C736" s="2"/>
      <c r="D736" s="47"/>
      <c r="E736" s="47"/>
      <c r="F736" s="47"/>
      <c r="G736" s="48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8" x14ac:dyDescent="0.2">
      <c r="A737" s="40"/>
      <c r="B737" s="40"/>
      <c r="C737" s="2"/>
      <c r="D737" s="47"/>
      <c r="E737" s="47"/>
      <c r="F737" s="47"/>
      <c r="G737" s="48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8" x14ac:dyDescent="0.2">
      <c r="A738" s="40"/>
      <c r="B738" s="40"/>
      <c r="C738" s="2"/>
      <c r="D738" s="47"/>
      <c r="E738" s="47"/>
      <c r="F738" s="47"/>
      <c r="G738" s="48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8" x14ac:dyDescent="0.2">
      <c r="A739" s="40"/>
      <c r="B739" s="40"/>
      <c r="C739" s="2"/>
      <c r="D739" s="47"/>
      <c r="E739" s="47"/>
      <c r="F739" s="47"/>
      <c r="G739" s="48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8" x14ac:dyDescent="0.2">
      <c r="A740" s="40"/>
      <c r="B740" s="40"/>
      <c r="C740" s="2"/>
      <c r="D740" s="47"/>
      <c r="E740" s="47"/>
      <c r="F740" s="47"/>
      <c r="G740" s="48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8" x14ac:dyDescent="0.2">
      <c r="A741" s="40"/>
      <c r="B741" s="40"/>
      <c r="C741" s="2"/>
      <c r="D741" s="47"/>
      <c r="E741" s="47"/>
      <c r="F741" s="47"/>
      <c r="G741" s="48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8" x14ac:dyDescent="0.2">
      <c r="A742" s="40"/>
      <c r="B742" s="40"/>
      <c r="C742" s="2"/>
      <c r="D742" s="47"/>
      <c r="E742" s="47"/>
      <c r="F742" s="47"/>
      <c r="G742" s="48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8" x14ac:dyDescent="0.2">
      <c r="A743" s="40"/>
      <c r="B743" s="40"/>
      <c r="C743" s="2"/>
      <c r="D743" s="47"/>
      <c r="E743" s="47"/>
      <c r="F743" s="47"/>
      <c r="G743" s="48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8" x14ac:dyDescent="0.2">
      <c r="A744" s="40"/>
      <c r="B744" s="40"/>
      <c r="C744" s="2"/>
      <c r="D744" s="47"/>
      <c r="E744" s="47"/>
      <c r="F744" s="47"/>
      <c r="G744" s="48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8" x14ac:dyDescent="0.2">
      <c r="A745" s="40"/>
      <c r="B745" s="40"/>
      <c r="C745" s="2"/>
      <c r="D745" s="47"/>
      <c r="E745" s="47"/>
      <c r="F745" s="47"/>
      <c r="G745" s="48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8" x14ac:dyDescent="0.2">
      <c r="A746" s="40"/>
      <c r="B746" s="40"/>
      <c r="C746" s="2"/>
      <c r="D746" s="47"/>
      <c r="E746" s="47"/>
      <c r="F746" s="47"/>
      <c r="G746" s="48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8" x14ac:dyDescent="0.2">
      <c r="A747" s="40"/>
      <c r="B747" s="40"/>
      <c r="C747" s="2"/>
      <c r="D747" s="47"/>
      <c r="E747" s="47"/>
      <c r="F747" s="47"/>
      <c r="G747" s="48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8" x14ac:dyDescent="0.2">
      <c r="A748" s="40"/>
      <c r="B748" s="40"/>
      <c r="C748" s="2"/>
      <c r="D748" s="47"/>
      <c r="E748" s="47"/>
      <c r="F748" s="47"/>
      <c r="G748" s="48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8" x14ac:dyDescent="0.2">
      <c r="A749" s="40"/>
      <c r="B749" s="40"/>
      <c r="C749" s="2"/>
      <c r="D749" s="47"/>
      <c r="E749" s="47"/>
      <c r="F749" s="47"/>
      <c r="G749" s="48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8" x14ac:dyDescent="0.2">
      <c r="A750" s="40"/>
      <c r="B750" s="40"/>
      <c r="C750" s="2"/>
      <c r="D750" s="47"/>
      <c r="E750" s="47"/>
      <c r="F750" s="47"/>
      <c r="G750" s="48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8" x14ac:dyDescent="0.2">
      <c r="A751" s="40"/>
      <c r="B751" s="40"/>
      <c r="C751" s="2"/>
      <c r="D751" s="47"/>
      <c r="E751" s="47"/>
      <c r="F751" s="47"/>
      <c r="G751" s="48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8" x14ac:dyDescent="0.2">
      <c r="A752" s="40"/>
      <c r="B752" s="40"/>
      <c r="C752" s="2"/>
      <c r="D752" s="47"/>
      <c r="E752" s="47"/>
      <c r="F752" s="47"/>
      <c r="G752" s="48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8" x14ac:dyDescent="0.2">
      <c r="A753" s="40"/>
      <c r="B753" s="40"/>
      <c r="C753" s="2"/>
      <c r="D753" s="47"/>
      <c r="E753" s="47"/>
      <c r="F753" s="47"/>
      <c r="G753" s="48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8" x14ac:dyDescent="0.2">
      <c r="A754" s="40"/>
      <c r="B754" s="40"/>
      <c r="C754" s="2"/>
      <c r="D754" s="47"/>
      <c r="E754" s="47"/>
      <c r="F754" s="47"/>
      <c r="G754" s="48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8" x14ac:dyDescent="0.2">
      <c r="A755" s="40"/>
      <c r="B755" s="40"/>
      <c r="C755" s="2"/>
      <c r="D755" s="47"/>
      <c r="E755" s="47"/>
      <c r="F755" s="47"/>
      <c r="G755" s="48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8" x14ac:dyDescent="0.2">
      <c r="A756" s="40"/>
      <c r="B756" s="40"/>
      <c r="C756" s="2"/>
      <c r="D756" s="47"/>
      <c r="E756" s="47"/>
      <c r="F756" s="47"/>
      <c r="G756" s="48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8" x14ac:dyDescent="0.2">
      <c r="A757" s="40"/>
      <c r="B757" s="40"/>
      <c r="C757" s="2"/>
      <c r="D757" s="47"/>
      <c r="E757" s="47"/>
      <c r="F757" s="47"/>
      <c r="G757" s="48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8" x14ac:dyDescent="0.2">
      <c r="A758" s="40"/>
      <c r="B758" s="40"/>
      <c r="C758" s="2"/>
      <c r="D758" s="47"/>
      <c r="E758" s="47"/>
      <c r="F758" s="47"/>
      <c r="G758" s="48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8" x14ac:dyDescent="0.2">
      <c r="A759" s="40"/>
      <c r="B759" s="40"/>
      <c r="C759" s="2"/>
      <c r="D759" s="47"/>
      <c r="E759" s="47"/>
      <c r="F759" s="47"/>
      <c r="G759" s="48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8" x14ac:dyDescent="0.2">
      <c r="A760" s="40"/>
      <c r="B760" s="40"/>
      <c r="C760" s="2"/>
      <c r="D760" s="47"/>
      <c r="E760" s="47"/>
      <c r="F760" s="47"/>
      <c r="G760" s="48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8" x14ac:dyDescent="0.2">
      <c r="A761" s="40"/>
      <c r="B761" s="40"/>
      <c r="C761" s="2"/>
      <c r="D761" s="47"/>
      <c r="E761" s="47"/>
      <c r="F761" s="47"/>
      <c r="G761" s="48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8" x14ac:dyDescent="0.2">
      <c r="A762" s="40"/>
      <c r="B762" s="40"/>
      <c r="C762" s="2"/>
      <c r="D762" s="47"/>
      <c r="E762" s="47"/>
      <c r="F762" s="47"/>
      <c r="G762" s="48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8" x14ac:dyDescent="0.2">
      <c r="A763" s="40"/>
      <c r="B763" s="40"/>
      <c r="C763" s="2"/>
      <c r="D763" s="47"/>
      <c r="E763" s="47"/>
      <c r="F763" s="47"/>
      <c r="G763" s="48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8" x14ac:dyDescent="0.2">
      <c r="A764" s="40"/>
      <c r="B764" s="40"/>
      <c r="C764" s="2"/>
      <c r="D764" s="47"/>
      <c r="E764" s="47"/>
      <c r="F764" s="47"/>
      <c r="G764" s="48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8" x14ac:dyDescent="0.2">
      <c r="A765" s="40"/>
      <c r="B765" s="40"/>
      <c r="C765" s="2"/>
      <c r="D765" s="47"/>
      <c r="E765" s="47"/>
      <c r="F765" s="47"/>
      <c r="G765" s="48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8" x14ac:dyDescent="0.2">
      <c r="A766" s="40"/>
      <c r="B766" s="40"/>
      <c r="C766" s="2"/>
      <c r="D766" s="47"/>
      <c r="E766" s="47"/>
      <c r="F766" s="47"/>
      <c r="G766" s="48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8" x14ac:dyDescent="0.2">
      <c r="A767" s="40"/>
      <c r="B767" s="40"/>
      <c r="C767" s="2"/>
      <c r="D767" s="47"/>
      <c r="E767" s="47"/>
      <c r="F767" s="47"/>
      <c r="G767" s="48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8" x14ac:dyDescent="0.2">
      <c r="A768" s="40"/>
      <c r="B768" s="40"/>
      <c r="C768" s="2"/>
      <c r="D768" s="47"/>
      <c r="E768" s="47"/>
      <c r="F768" s="47"/>
      <c r="G768" s="48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8" x14ac:dyDescent="0.2">
      <c r="A769" s="40"/>
      <c r="B769" s="40"/>
      <c r="C769" s="2"/>
      <c r="D769" s="47"/>
      <c r="E769" s="47"/>
      <c r="F769" s="47"/>
      <c r="G769" s="48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8" x14ac:dyDescent="0.2">
      <c r="A770" s="40"/>
      <c r="B770" s="40"/>
      <c r="C770" s="2"/>
      <c r="D770" s="47"/>
      <c r="E770" s="47"/>
      <c r="F770" s="47"/>
      <c r="G770" s="48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8" x14ac:dyDescent="0.2">
      <c r="A771" s="40"/>
      <c r="B771" s="40"/>
      <c r="C771" s="2"/>
      <c r="D771" s="47"/>
      <c r="E771" s="47"/>
      <c r="F771" s="47"/>
      <c r="G771" s="48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8" x14ac:dyDescent="0.2">
      <c r="A772" s="40"/>
      <c r="B772" s="40"/>
      <c r="C772" s="2"/>
      <c r="D772" s="47"/>
      <c r="E772" s="47"/>
      <c r="F772" s="47"/>
      <c r="G772" s="48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8" x14ac:dyDescent="0.2">
      <c r="A773" s="40"/>
      <c r="B773" s="40"/>
      <c r="C773" s="2"/>
      <c r="D773" s="47"/>
      <c r="E773" s="47"/>
      <c r="F773" s="47"/>
      <c r="G773" s="48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8" x14ac:dyDescent="0.2">
      <c r="A774" s="40"/>
      <c r="B774" s="40"/>
      <c r="C774" s="2"/>
      <c r="D774" s="47"/>
      <c r="E774" s="47"/>
      <c r="F774" s="47"/>
      <c r="G774" s="48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8" x14ac:dyDescent="0.2">
      <c r="A775" s="40"/>
      <c r="B775" s="40"/>
      <c r="C775" s="2"/>
      <c r="D775" s="47"/>
      <c r="E775" s="47"/>
      <c r="F775" s="47"/>
      <c r="G775" s="48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8" x14ac:dyDescent="0.2">
      <c r="A776" s="40"/>
      <c r="B776" s="40"/>
      <c r="C776" s="2"/>
      <c r="D776" s="47"/>
      <c r="E776" s="47"/>
      <c r="F776" s="47"/>
      <c r="G776" s="48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8" x14ac:dyDescent="0.2">
      <c r="A777" s="40"/>
      <c r="B777" s="40"/>
      <c r="C777" s="2"/>
      <c r="D777" s="47"/>
      <c r="E777" s="47"/>
      <c r="F777" s="47"/>
      <c r="G777" s="48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8" x14ac:dyDescent="0.2">
      <c r="A778" s="40"/>
      <c r="B778" s="40"/>
      <c r="C778" s="2"/>
      <c r="D778" s="47"/>
      <c r="E778" s="47"/>
      <c r="F778" s="47"/>
      <c r="G778" s="48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8" x14ac:dyDescent="0.2">
      <c r="A779" s="40"/>
      <c r="B779" s="40"/>
      <c r="C779" s="2"/>
      <c r="D779" s="47"/>
      <c r="E779" s="47"/>
      <c r="F779" s="47"/>
      <c r="G779" s="48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8" x14ac:dyDescent="0.2">
      <c r="A780" s="40"/>
      <c r="B780" s="40"/>
      <c r="C780" s="2"/>
      <c r="D780" s="47"/>
      <c r="E780" s="47"/>
      <c r="F780" s="47"/>
      <c r="G780" s="48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8" x14ac:dyDescent="0.2">
      <c r="A781" s="40"/>
      <c r="B781" s="40"/>
      <c r="C781" s="2"/>
      <c r="D781" s="47"/>
      <c r="E781" s="47"/>
      <c r="F781" s="47"/>
      <c r="G781" s="48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8" x14ac:dyDescent="0.2">
      <c r="A782" s="40"/>
      <c r="B782" s="40"/>
      <c r="C782" s="2"/>
      <c r="D782" s="47"/>
      <c r="E782" s="47"/>
      <c r="F782" s="47"/>
      <c r="G782" s="48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8" x14ac:dyDescent="0.2">
      <c r="A783" s="40"/>
      <c r="B783" s="40"/>
      <c r="C783" s="2"/>
      <c r="D783" s="47"/>
      <c r="E783" s="47"/>
      <c r="F783" s="47"/>
      <c r="G783" s="48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8" x14ac:dyDescent="0.2">
      <c r="A784" s="40"/>
      <c r="B784" s="40"/>
      <c r="C784" s="2"/>
      <c r="D784" s="47"/>
      <c r="E784" s="47"/>
      <c r="F784" s="47"/>
      <c r="G784" s="48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8" x14ac:dyDescent="0.2">
      <c r="A785" s="40"/>
      <c r="B785" s="40"/>
      <c r="C785" s="2"/>
      <c r="D785" s="47"/>
      <c r="E785" s="47"/>
      <c r="F785" s="47"/>
      <c r="G785" s="48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8" x14ac:dyDescent="0.2">
      <c r="A786" s="40"/>
      <c r="B786" s="40"/>
      <c r="C786" s="2"/>
      <c r="D786" s="47"/>
      <c r="E786" s="47"/>
      <c r="F786" s="47"/>
      <c r="G786" s="48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8" x14ac:dyDescent="0.2">
      <c r="A787" s="40"/>
      <c r="B787" s="40"/>
      <c r="C787" s="2"/>
      <c r="D787" s="47"/>
      <c r="E787" s="47"/>
      <c r="F787" s="47"/>
      <c r="G787" s="48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8" x14ac:dyDescent="0.2">
      <c r="A788" s="40"/>
      <c r="B788" s="40"/>
      <c r="C788" s="2"/>
      <c r="D788" s="47"/>
      <c r="E788" s="47"/>
      <c r="F788" s="47"/>
      <c r="G788" s="48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8" x14ac:dyDescent="0.2">
      <c r="A789" s="40"/>
      <c r="B789" s="40"/>
      <c r="C789" s="2"/>
      <c r="D789" s="47"/>
      <c r="E789" s="47"/>
      <c r="F789" s="47"/>
      <c r="G789" s="48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8" x14ac:dyDescent="0.2">
      <c r="A790" s="40"/>
      <c r="B790" s="40"/>
      <c r="C790" s="2"/>
      <c r="D790" s="47"/>
      <c r="E790" s="47"/>
      <c r="F790" s="47"/>
      <c r="G790" s="48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8" x14ac:dyDescent="0.2">
      <c r="A791" s="40"/>
      <c r="B791" s="40"/>
      <c r="C791" s="2"/>
      <c r="D791" s="47"/>
      <c r="E791" s="47"/>
      <c r="F791" s="47"/>
      <c r="G791" s="48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8" x14ac:dyDescent="0.2">
      <c r="A792" s="40"/>
      <c r="B792" s="40"/>
      <c r="C792" s="2"/>
      <c r="D792" s="47"/>
      <c r="E792" s="47"/>
      <c r="F792" s="47"/>
      <c r="G792" s="48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8" x14ac:dyDescent="0.2">
      <c r="A793" s="40"/>
      <c r="B793" s="40"/>
      <c r="C793" s="2"/>
      <c r="D793" s="47"/>
      <c r="E793" s="47"/>
      <c r="F793" s="47"/>
      <c r="G793" s="48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8" x14ac:dyDescent="0.2">
      <c r="A794" s="40"/>
      <c r="B794" s="40"/>
      <c r="C794" s="2"/>
      <c r="D794" s="47"/>
      <c r="E794" s="47"/>
      <c r="F794" s="47"/>
      <c r="G794" s="48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8" x14ac:dyDescent="0.2">
      <c r="A795" s="40"/>
      <c r="B795" s="40"/>
      <c r="C795" s="2"/>
      <c r="D795" s="47"/>
      <c r="E795" s="47"/>
      <c r="F795" s="47"/>
      <c r="G795" s="48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8" x14ac:dyDescent="0.2">
      <c r="A796" s="40"/>
      <c r="B796" s="40"/>
      <c r="C796" s="2"/>
      <c r="D796" s="47"/>
      <c r="E796" s="47"/>
      <c r="F796" s="47"/>
      <c r="G796" s="48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8" x14ac:dyDescent="0.2">
      <c r="A797" s="40"/>
      <c r="B797" s="40"/>
      <c r="C797" s="2"/>
      <c r="D797" s="47"/>
      <c r="E797" s="47"/>
      <c r="F797" s="47"/>
      <c r="G797" s="48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8" x14ac:dyDescent="0.2">
      <c r="A798" s="40"/>
      <c r="B798" s="40"/>
      <c r="C798" s="2"/>
      <c r="D798" s="47"/>
      <c r="E798" s="47"/>
      <c r="F798" s="47"/>
      <c r="G798" s="48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8" x14ac:dyDescent="0.2">
      <c r="A799" s="40"/>
      <c r="B799" s="40"/>
      <c r="C799" s="2"/>
      <c r="D799" s="47"/>
      <c r="E799" s="47"/>
      <c r="F799" s="47"/>
      <c r="G799" s="48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8" x14ac:dyDescent="0.2">
      <c r="A800" s="40"/>
      <c r="B800" s="40"/>
      <c r="C800" s="2"/>
      <c r="D800" s="47"/>
      <c r="E800" s="47"/>
      <c r="F800" s="47"/>
      <c r="G800" s="48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8" x14ac:dyDescent="0.2">
      <c r="A801" s="40"/>
      <c r="B801" s="40"/>
      <c r="C801" s="2"/>
      <c r="D801" s="47"/>
      <c r="E801" s="47"/>
      <c r="F801" s="47"/>
      <c r="G801" s="48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8" x14ac:dyDescent="0.2">
      <c r="A802" s="40"/>
      <c r="B802" s="40"/>
      <c r="C802" s="2"/>
      <c r="D802" s="47"/>
      <c r="E802" s="47"/>
      <c r="F802" s="47"/>
      <c r="G802" s="48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8" x14ac:dyDescent="0.2">
      <c r="A803" s="40"/>
      <c r="B803" s="40"/>
      <c r="C803" s="2"/>
      <c r="D803" s="47"/>
      <c r="E803" s="47"/>
      <c r="F803" s="47"/>
      <c r="G803" s="48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8" x14ac:dyDescent="0.2">
      <c r="A804" s="40"/>
      <c r="B804" s="40"/>
      <c r="C804" s="2"/>
      <c r="D804" s="47"/>
      <c r="E804" s="47"/>
      <c r="F804" s="47"/>
      <c r="G804" s="48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8" x14ac:dyDescent="0.2">
      <c r="A805" s="40"/>
      <c r="B805" s="40"/>
      <c r="C805" s="2"/>
      <c r="D805" s="47"/>
      <c r="E805" s="47"/>
      <c r="F805" s="47"/>
      <c r="G805" s="48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8" x14ac:dyDescent="0.2">
      <c r="A806" s="40"/>
      <c r="B806" s="40"/>
      <c r="C806" s="2"/>
      <c r="D806" s="47"/>
      <c r="E806" s="47"/>
      <c r="F806" s="47"/>
      <c r="G806" s="48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8" x14ac:dyDescent="0.2">
      <c r="A807" s="40"/>
      <c r="B807" s="40"/>
      <c r="C807" s="2"/>
      <c r="D807" s="47"/>
      <c r="E807" s="47"/>
      <c r="F807" s="47"/>
      <c r="G807" s="48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8" x14ac:dyDescent="0.2">
      <c r="A808" s="40"/>
      <c r="B808" s="40"/>
      <c r="C808" s="2"/>
      <c r="D808" s="47"/>
      <c r="E808" s="47"/>
      <c r="F808" s="47"/>
      <c r="G808" s="48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8" x14ac:dyDescent="0.2">
      <c r="A809" s="40"/>
      <c r="B809" s="40"/>
      <c r="C809" s="2"/>
      <c r="D809" s="47"/>
      <c r="E809" s="47"/>
      <c r="F809" s="47"/>
      <c r="G809" s="48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8" x14ac:dyDescent="0.2">
      <c r="A810" s="40"/>
      <c r="B810" s="40"/>
      <c r="C810" s="2"/>
      <c r="D810" s="47"/>
      <c r="E810" s="47"/>
      <c r="F810" s="47"/>
      <c r="G810" s="48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8" x14ac:dyDescent="0.2">
      <c r="A811" s="40"/>
      <c r="B811" s="40"/>
      <c r="C811" s="2"/>
      <c r="D811" s="47"/>
      <c r="E811" s="47"/>
      <c r="F811" s="47"/>
      <c r="G811" s="48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8" x14ac:dyDescent="0.2">
      <c r="A812" s="40"/>
      <c r="B812" s="40"/>
      <c r="C812" s="2"/>
      <c r="D812" s="47"/>
      <c r="E812" s="47"/>
      <c r="F812" s="47"/>
      <c r="G812" s="48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8" x14ac:dyDescent="0.2">
      <c r="A813" s="40"/>
      <c r="B813" s="40"/>
      <c r="C813" s="2"/>
      <c r="D813" s="47"/>
      <c r="E813" s="47"/>
      <c r="F813" s="47"/>
      <c r="G813" s="48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8" x14ac:dyDescent="0.2">
      <c r="A814" s="40"/>
      <c r="B814" s="40"/>
      <c r="C814" s="2"/>
      <c r="D814" s="47"/>
      <c r="E814" s="47"/>
      <c r="F814" s="47"/>
      <c r="G814" s="48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8" x14ac:dyDescent="0.2">
      <c r="A815" s="40"/>
      <c r="B815" s="40"/>
      <c r="C815" s="2"/>
      <c r="D815" s="47"/>
      <c r="E815" s="47"/>
      <c r="F815" s="47"/>
      <c r="G815" s="48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8" x14ac:dyDescent="0.2">
      <c r="A816" s="40"/>
      <c r="B816" s="40"/>
      <c r="C816" s="2"/>
      <c r="D816" s="47"/>
      <c r="E816" s="47"/>
      <c r="F816" s="47"/>
      <c r="G816" s="48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8" x14ac:dyDescent="0.2">
      <c r="A817" s="40"/>
      <c r="B817" s="40"/>
      <c r="C817" s="2"/>
      <c r="D817" s="47"/>
      <c r="E817" s="47"/>
      <c r="F817" s="47"/>
      <c r="G817" s="48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8" x14ac:dyDescent="0.2">
      <c r="A818" s="40"/>
      <c r="B818" s="40"/>
      <c r="C818" s="2"/>
      <c r="D818" s="47"/>
      <c r="E818" s="47"/>
      <c r="F818" s="47"/>
      <c r="G818" s="48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8" x14ac:dyDescent="0.2">
      <c r="A819" s="40"/>
      <c r="B819" s="40"/>
      <c r="C819" s="2"/>
      <c r="D819" s="47"/>
      <c r="E819" s="47"/>
      <c r="F819" s="47"/>
      <c r="G819" s="48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8" x14ac:dyDescent="0.2">
      <c r="A820" s="40"/>
      <c r="B820" s="40"/>
      <c r="C820" s="2"/>
      <c r="D820" s="47"/>
      <c r="E820" s="47"/>
      <c r="F820" s="47"/>
      <c r="G820" s="48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8" x14ac:dyDescent="0.2">
      <c r="A821" s="40"/>
      <c r="B821" s="40"/>
      <c r="C821" s="2"/>
      <c r="D821" s="47"/>
      <c r="E821" s="47"/>
      <c r="F821" s="47"/>
      <c r="G821" s="48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8" x14ac:dyDescent="0.2">
      <c r="A822" s="40"/>
      <c r="B822" s="40"/>
      <c r="C822" s="2"/>
      <c r="D822" s="47"/>
      <c r="E822" s="47"/>
      <c r="F822" s="47"/>
      <c r="G822" s="48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8" x14ac:dyDescent="0.2">
      <c r="A823" s="40"/>
      <c r="B823" s="40"/>
      <c r="C823" s="2"/>
      <c r="D823" s="47"/>
      <c r="E823" s="47"/>
      <c r="F823" s="47"/>
      <c r="G823" s="48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8" x14ac:dyDescent="0.2">
      <c r="A824" s="40"/>
      <c r="B824" s="40"/>
      <c r="C824" s="2"/>
      <c r="D824" s="47"/>
      <c r="E824" s="47"/>
      <c r="F824" s="47"/>
      <c r="G824" s="48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8" x14ac:dyDescent="0.2">
      <c r="A825" s="40"/>
      <c r="B825" s="40"/>
      <c r="C825" s="2"/>
      <c r="D825" s="47"/>
      <c r="E825" s="47"/>
      <c r="F825" s="47"/>
      <c r="G825" s="48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8" x14ac:dyDescent="0.2">
      <c r="A826" s="40"/>
      <c r="B826" s="40"/>
      <c r="C826" s="2"/>
      <c r="D826" s="47"/>
      <c r="E826" s="47"/>
      <c r="F826" s="47"/>
      <c r="G826" s="48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8" x14ac:dyDescent="0.2">
      <c r="A827" s="40"/>
      <c r="B827" s="40"/>
      <c r="C827" s="2"/>
      <c r="D827" s="47"/>
      <c r="E827" s="47"/>
      <c r="F827" s="47"/>
      <c r="G827" s="48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8" x14ac:dyDescent="0.2">
      <c r="A828" s="40"/>
      <c r="B828" s="40"/>
      <c r="C828" s="2"/>
      <c r="D828" s="47"/>
      <c r="E828" s="47"/>
      <c r="F828" s="47"/>
      <c r="G828" s="48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8" x14ac:dyDescent="0.2">
      <c r="A829" s="40"/>
      <c r="B829" s="40"/>
      <c r="C829" s="2"/>
      <c r="D829" s="47"/>
      <c r="E829" s="47"/>
      <c r="F829" s="47"/>
      <c r="G829" s="48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8" x14ac:dyDescent="0.2">
      <c r="A830" s="40"/>
      <c r="B830" s="40"/>
      <c r="C830" s="2"/>
      <c r="D830" s="47"/>
      <c r="E830" s="47"/>
      <c r="F830" s="47"/>
      <c r="G830" s="48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8" x14ac:dyDescent="0.2">
      <c r="A831" s="40"/>
      <c r="B831" s="40"/>
      <c r="C831" s="2"/>
      <c r="D831" s="47"/>
      <c r="E831" s="47"/>
      <c r="F831" s="47"/>
      <c r="G831" s="48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8" x14ac:dyDescent="0.2">
      <c r="A832" s="40"/>
      <c r="B832" s="40"/>
      <c r="C832" s="2"/>
      <c r="D832" s="47"/>
      <c r="E832" s="47"/>
      <c r="F832" s="47"/>
      <c r="G832" s="48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8" x14ac:dyDescent="0.2">
      <c r="A833" s="40"/>
      <c r="B833" s="40"/>
      <c r="C833" s="2"/>
      <c r="D833" s="47"/>
      <c r="E833" s="47"/>
      <c r="F833" s="47"/>
      <c r="G833" s="48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8" x14ac:dyDescent="0.2">
      <c r="A834" s="40"/>
      <c r="B834" s="40"/>
      <c r="C834" s="2"/>
      <c r="D834" s="47"/>
      <c r="E834" s="47"/>
      <c r="F834" s="47"/>
      <c r="G834" s="48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8" x14ac:dyDescent="0.2">
      <c r="A835" s="40"/>
      <c r="B835" s="40"/>
      <c r="C835" s="2"/>
      <c r="D835" s="47"/>
      <c r="E835" s="47"/>
      <c r="F835" s="47"/>
      <c r="G835" s="48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8" x14ac:dyDescent="0.2">
      <c r="A836" s="40"/>
      <c r="B836" s="40"/>
      <c r="C836" s="2"/>
      <c r="D836" s="47"/>
      <c r="E836" s="47"/>
      <c r="F836" s="47"/>
      <c r="G836" s="48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8" x14ac:dyDescent="0.2">
      <c r="A837" s="40"/>
      <c r="B837" s="40"/>
      <c r="C837" s="2"/>
      <c r="D837" s="47"/>
      <c r="E837" s="47"/>
      <c r="F837" s="47"/>
      <c r="G837" s="48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8" x14ac:dyDescent="0.2">
      <c r="A838" s="40"/>
      <c r="B838" s="40"/>
      <c r="C838" s="2"/>
      <c r="D838" s="47"/>
      <c r="E838" s="47"/>
      <c r="F838" s="47"/>
      <c r="G838" s="48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8" x14ac:dyDescent="0.2">
      <c r="A839" s="40"/>
      <c r="B839" s="40"/>
      <c r="C839" s="2"/>
      <c r="D839" s="47"/>
      <c r="E839" s="47"/>
      <c r="F839" s="47"/>
      <c r="G839" s="48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8" x14ac:dyDescent="0.2">
      <c r="A840" s="40"/>
      <c r="B840" s="40"/>
      <c r="C840" s="2"/>
      <c r="D840" s="47"/>
      <c r="E840" s="47"/>
      <c r="F840" s="47"/>
      <c r="G840" s="48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8" x14ac:dyDescent="0.2">
      <c r="A841" s="40"/>
      <c r="B841" s="40"/>
      <c r="C841" s="2"/>
      <c r="D841" s="47"/>
      <c r="E841" s="47"/>
      <c r="F841" s="47"/>
      <c r="G841" s="48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8" x14ac:dyDescent="0.2">
      <c r="A842" s="40"/>
      <c r="B842" s="40"/>
      <c r="C842" s="2"/>
      <c r="D842" s="47"/>
      <c r="E842" s="47"/>
      <c r="F842" s="47"/>
      <c r="G842" s="48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8" x14ac:dyDescent="0.2">
      <c r="A843" s="40"/>
      <c r="B843" s="40"/>
      <c r="C843" s="2"/>
      <c r="D843" s="47"/>
      <c r="E843" s="47"/>
      <c r="F843" s="47"/>
      <c r="G843" s="48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8" x14ac:dyDescent="0.2">
      <c r="A844" s="40"/>
      <c r="B844" s="40"/>
      <c r="C844" s="2"/>
      <c r="D844" s="47"/>
      <c r="E844" s="47"/>
      <c r="F844" s="47"/>
      <c r="G844" s="48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8" x14ac:dyDescent="0.2">
      <c r="A845" s="40"/>
      <c r="B845" s="40"/>
      <c r="C845" s="2"/>
      <c r="D845" s="47"/>
      <c r="E845" s="47"/>
      <c r="F845" s="47"/>
      <c r="G845" s="48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8" x14ac:dyDescent="0.2">
      <c r="A846" s="40"/>
      <c r="B846" s="40"/>
      <c r="C846" s="2"/>
      <c r="D846" s="47"/>
      <c r="E846" s="47"/>
      <c r="F846" s="47"/>
      <c r="G846" s="48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8" x14ac:dyDescent="0.2">
      <c r="A847" s="40"/>
      <c r="B847" s="40"/>
      <c r="C847" s="2"/>
      <c r="D847" s="47"/>
      <c r="E847" s="47"/>
      <c r="F847" s="47"/>
      <c r="G847" s="48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8" x14ac:dyDescent="0.2">
      <c r="A848" s="40"/>
      <c r="B848" s="40"/>
      <c r="C848" s="2"/>
      <c r="D848" s="47"/>
      <c r="E848" s="47"/>
      <c r="F848" s="47"/>
      <c r="G848" s="48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8" x14ac:dyDescent="0.2">
      <c r="A849" s="40"/>
      <c r="B849" s="40"/>
      <c r="C849" s="2"/>
      <c r="D849" s="47"/>
      <c r="E849" s="47"/>
      <c r="F849" s="47"/>
      <c r="G849" s="48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8" x14ac:dyDescent="0.2">
      <c r="A850" s="40"/>
      <c r="B850" s="40"/>
      <c r="C850" s="2"/>
      <c r="D850" s="47"/>
      <c r="E850" s="47"/>
      <c r="F850" s="47"/>
      <c r="G850" s="48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8" x14ac:dyDescent="0.2">
      <c r="A851" s="40"/>
      <c r="B851" s="40"/>
      <c r="C851" s="2"/>
      <c r="D851" s="47"/>
      <c r="E851" s="47"/>
      <c r="F851" s="47"/>
      <c r="G851" s="48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8" x14ac:dyDescent="0.2">
      <c r="A852" s="40"/>
      <c r="B852" s="40"/>
      <c r="C852" s="2"/>
      <c r="D852" s="47"/>
      <c r="E852" s="47"/>
      <c r="F852" s="47"/>
      <c r="G852" s="48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8" x14ac:dyDescent="0.2">
      <c r="A853" s="40"/>
      <c r="B853" s="40"/>
      <c r="C853" s="2"/>
      <c r="D853" s="47"/>
      <c r="E853" s="47"/>
      <c r="F853" s="47"/>
      <c r="G853" s="48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8" x14ac:dyDescent="0.2">
      <c r="A854" s="40"/>
      <c r="B854" s="40"/>
      <c r="C854" s="2"/>
      <c r="D854" s="47"/>
      <c r="E854" s="47"/>
      <c r="F854" s="47"/>
      <c r="G854" s="48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8" x14ac:dyDescent="0.2">
      <c r="A855" s="40"/>
      <c r="B855" s="40"/>
      <c r="C855" s="2"/>
      <c r="D855" s="47"/>
      <c r="E855" s="47"/>
      <c r="F855" s="47"/>
      <c r="G855" s="48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8" x14ac:dyDescent="0.2">
      <c r="A856" s="40"/>
      <c r="B856" s="40"/>
      <c r="C856" s="2"/>
      <c r="D856" s="47"/>
      <c r="E856" s="47"/>
      <c r="F856" s="47"/>
      <c r="G856" s="48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8" x14ac:dyDescent="0.2">
      <c r="A857" s="40"/>
      <c r="B857" s="40"/>
      <c r="C857" s="2"/>
      <c r="D857" s="47"/>
      <c r="E857" s="47"/>
      <c r="F857" s="47"/>
      <c r="G857" s="48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8" x14ac:dyDescent="0.2">
      <c r="A858" s="40"/>
      <c r="B858" s="40"/>
      <c r="C858" s="2"/>
      <c r="D858" s="47"/>
      <c r="E858" s="47"/>
      <c r="F858" s="47"/>
      <c r="G858" s="48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8" x14ac:dyDescent="0.2">
      <c r="A859" s="40"/>
      <c r="B859" s="40"/>
      <c r="C859" s="2"/>
      <c r="D859" s="47"/>
      <c r="E859" s="47"/>
      <c r="F859" s="47"/>
      <c r="G859" s="48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8" x14ac:dyDescent="0.2">
      <c r="A860" s="40"/>
      <c r="B860" s="40"/>
      <c r="C860" s="2"/>
      <c r="D860" s="47"/>
      <c r="E860" s="47"/>
      <c r="F860" s="47"/>
      <c r="G860" s="48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8" x14ac:dyDescent="0.2">
      <c r="A861" s="40"/>
      <c r="B861" s="40"/>
      <c r="C861" s="2"/>
      <c r="D861" s="47"/>
      <c r="E861" s="47"/>
      <c r="F861" s="47"/>
      <c r="G861" s="48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8" x14ac:dyDescent="0.2">
      <c r="A862" s="40"/>
      <c r="B862" s="40"/>
      <c r="C862" s="2"/>
      <c r="D862" s="47"/>
      <c r="E862" s="47"/>
      <c r="F862" s="47"/>
      <c r="G862" s="48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8" x14ac:dyDescent="0.2">
      <c r="A863" s="40"/>
      <c r="B863" s="40"/>
      <c r="C863" s="2"/>
      <c r="D863" s="47"/>
      <c r="E863" s="47"/>
      <c r="F863" s="47"/>
      <c r="G863" s="48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8" x14ac:dyDescent="0.2">
      <c r="A864" s="40"/>
      <c r="B864" s="40"/>
      <c r="C864" s="2"/>
      <c r="D864" s="47"/>
      <c r="E864" s="47"/>
      <c r="F864" s="47"/>
      <c r="G864" s="48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8" x14ac:dyDescent="0.2">
      <c r="A865" s="40"/>
      <c r="B865" s="40"/>
      <c r="C865" s="2"/>
      <c r="D865" s="47"/>
      <c r="E865" s="47"/>
      <c r="F865" s="47"/>
      <c r="G865" s="48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8" x14ac:dyDescent="0.2">
      <c r="A866" s="40"/>
      <c r="B866" s="40"/>
      <c r="C866" s="2"/>
      <c r="D866" s="47"/>
      <c r="E866" s="47"/>
      <c r="F866" s="47"/>
      <c r="G866" s="48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8" x14ac:dyDescent="0.2">
      <c r="A867" s="40"/>
      <c r="B867" s="40"/>
      <c r="C867" s="2"/>
      <c r="D867" s="47"/>
      <c r="E867" s="47"/>
      <c r="F867" s="47"/>
      <c r="G867" s="48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8" x14ac:dyDescent="0.2">
      <c r="A868" s="40"/>
      <c r="B868" s="40"/>
      <c r="C868" s="2"/>
      <c r="D868" s="47"/>
      <c r="E868" s="47"/>
      <c r="F868" s="47"/>
      <c r="G868" s="48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8" x14ac:dyDescent="0.2">
      <c r="A869" s="40"/>
      <c r="B869" s="40"/>
      <c r="C869" s="2"/>
      <c r="D869" s="47"/>
      <c r="E869" s="47"/>
      <c r="F869" s="47"/>
      <c r="G869" s="48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8" x14ac:dyDescent="0.2">
      <c r="A870" s="40"/>
      <c r="B870" s="40"/>
      <c r="C870" s="2"/>
      <c r="D870" s="47"/>
      <c r="E870" s="47"/>
      <c r="F870" s="47"/>
      <c r="G870" s="48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8" x14ac:dyDescent="0.2">
      <c r="A871" s="40"/>
      <c r="B871" s="40"/>
      <c r="C871" s="2"/>
      <c r="D871" s="47"/>
      <c r="E871" s="47"/>
      <c r="F871" s="47"/>
      <c r="G871" s="48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8" x14ac:dyDescent="0.2">
      <c r="A872" s="40"/>
      <c r="B872" s="40"/>
      <c r="C872" s="2"/>
      <c r="D872" s="47"/>
      <c r="E872" s="47"/>
      <c r="F872" s="47"/>
      <c r="G872" s="48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8" x14ac:dyDescent="0.2">
      <c r="A873" s="40"/>
      <c r="B873" s="40"/>
      <c r="C873" s="2"/>
      <c r="D873" s="47"/>
      <c r="E873" s="47"/>
      <c r="F873" s="47"/>
      <c r="G873" s="48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8" x14ac:dyDescent="0.2">
      <c r="A874" s="40"/>
      <c r="B874" s="40"/>
      <c r="C874" s="2"/>
      <c r="D874" s="47"/>
      <c r="E874" s="47"/>
      <c r="F874" s="47"/>
      <c r="G874" s="48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8" x14ac:dyDescent="0.2">
      <c r="A875" s="40"/>
      <c r="B875" s="40"/>
      <c r="C875" s="2"/>
      <c r="D875" s="47"/>
      <c r="E875" s="47"/>
      <c r="F875" s="47"/>
      <c r="G875" s="48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8" x14ac:dyDescent="0.2">
      <c r="A876" s="40"/>
      <c r="B876" s="40"/>
      <c r="C876" s="2"/>
      <c r="D876" s="47"/>
      <c r="E876" s="47"/>
      <c r="F876" s="47"/>
      <c r="G876" s="48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8" x14ac:dyDescent="0.2">
      <c r="A877" s="40"/>
      <c r="B877" s="40"/>
      <c r="C877" s="2"/>
      <c r="D877" s="47"/>
      <c r="E877" s="47"/>
      <c r="F877" s="47"/>
      <c r="G877" s="48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8" x14ac:dyDescent="0.2">
      <c r="A878" s="40"/>
      <c r="B878" s="40"/>
      <c r="C878" s="2"/>
      <c r="D878" s="47"/>
      <c r="E878" s="47"/>
      <c r="F878" s="47"/>
      <c r="G878" s="48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8" x14ac:dyDescent="0.2">
      <c r="A879" s="40"/>
      <c r="B879" s="40"/>
      <c r="C879" s="2"/>
      <c r="D879" s="47"/>
      <c r="E879" s="47"/>
      <c r="F879" s="47"/>
      <c r="G879" s="48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8" x14ac:dyDescent="0.2">
      <c r="A880" s="40"/>
      <c r="B880" s="40"/>
      <c r="C880" s="2"/>
      <c r="D880" s="47"/>
      <c r="E880" s="47"/>
      <c r="F880" s="47"/>
      <c r="G880" s="48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8" x14ac:dyDescent="0.2">
      <c r="A881" s="40"/>
      <c r="B881" s="40"/>
      <c r="C881" s="2"/>
      <c r="D881" s="47"/>
      <c r="E881" s="47"/>
      <c r="F881" s="47"/>
      <c r="G881" s="48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8" x14ac:dyDescent="0.2">
      <c r="A882" s="40"/>
      <c r="B882" s="40"/>
      <c r="C882" s="2"/>
      <c r="D882" s="47"/>
      <c r="E882" s="47"/>
      <c r="F882" s="47"/>
      <c r="G882" s="48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8" x14ac:dyDescent="0.2">
      <c r="A883" s="40"/>
      <c r="B883" s="40"/>
      <c r="C883" s="2"/>
      <c r="D883" s="47"/>
      <c r="E883" s="47"/>
      <c r="F883" s="47"/>
      <c r="G883" s="48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8" x14ac:dyDescent="0.2">
      <c r="A884" s="40"/>
      <c r="B884" s="40"/>
      <c r="C884" s="2"/>
      <c r="D884" s="47"/>
      <c r="E884" s="47"/>
      <c r="F884" s="47"/>
      <c r="G884" s="48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8" x14ac:dyDescent="0.2">
      <c r="A885" s="40"/>
      <c r="B885" s="40"/>
      <c r="C885" s="2"/>
      <c r="D885" s="47"/>
      <c r="E885" s="47"/>
      <c r="F885" s="47"/>
      <c r="G885" s="48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8" x14ac:dyDescent="0.2">
      <c r="A886" s="40"/>
      <c r="B886" s="40"/>
      <c r="C886" s="2"/>
      <c r="D886" s="47"/>
      <c r="E886" s="47"/>
      <c r="F886" s="47"/>
      <c r="G886" s="48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8" x14ac:dyDescent="0.2">
      <c r="A887" s="40"/>
      <c r="B887" s="40"/>
      <c r="C887" s="2"/>
      <c r="D887" s="47"/>
      <c r="E887" s="47"/>
      <c r="F887" s="47"/>
      <c r="G887" s="48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8" x14ac:dyDescent="0.2">
      <c r="A888" s="40"/>
      <c r="B888" s="40"/>
      <c r="C888" s="2"/>
      <c r="D888" s="47"/>
      <c r="E888" s="47"/>
      <c r="F888" s="47"/>
      <c r="G888" s="48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8" x14ac:dyDescent="0.2">
      <c r="A889" s="40"/>
      <c r="B889" s="40"/>
      <c r="C889" s="2"/>
      <c r="D889" s="47"/>
      <c r="E889" s="47"/>
      <c r="F889" s="47"/>
      <c r="G889" s="48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8" x14ac:dyDescent="0.2">
      <c r="A890" s="40"/>
      <c r="B890" s="40"/>
      <c r="C890" s="2"/>
      <c r="D890" s="47"/>
      <c r="E890" s="47"/>
      <c r="F890" s="47"/>
      <c r="G890" s="48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8" x14ac:dyDescent="0.2">
      <c r="A891" s="40"/>
      <c r="B891" s="40"/>
      <c r="C891" s="2"/>
      <c r="D891" s="47"/>
      <c r="E891" s="47"/>
      <c r="F891" s="47"/>
      <c r="G891" s="48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8" x14ac:dyDescent="0.2">
      <c r="A892" s="40"/>
      <c r="B892" s="40"/>
      <c r="C892" s="2"/>
      <c r="D892" s="47"/>
      <c r="E892" s="47"/>
      <c r="F892" s="47"/>
      <c r="G892" s="48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8" x14ac:dyDescent="0.2">
      <c r="A893" s="40"/>
      <c r="B893" s="40"/>
      <c r="C893" s="2"/>
      <c r="D893" s="47"/>
      <c r="E893" s="47"/>
      <c r="F893" s="47"/>
      <c r="G893" s="48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8" x14ac:dyDescent="0.2">
      <c r="A894" s="40"/>
      <c r="B894" s="40"/>
      <c r="C894" s="2"/>
      <c r="D894" s="47"/>
      <c r="E894" s="47"/>
      <c r="F894" s="47"/>
      <c r="G894" s="48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8" x14ac:dyDescent="0.2">
      <c r="A895" s="40"/>
      <c r="B895" s="40"/>
      <c r="C895" s="2"/>
      <c r="D895" s="47"/>
      <c r="E895" s="47"/>
      <c r="F895" s="47"/>
      <c r="G895" s="48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8" x14ac:dyDescent="0.2">
      <c r="A896" s="40"/>
      <c r="B896" s="40"/>
      <c r="C896" s="2"/>
      <c r="D896" s="47"/>
      <c r="E896" s="47"/>
      <c r="F896" s="47"/>
      <c r="G896" s="48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8" x14ac:dyDescent="0.2">
      <c r="A897" s="40"/>
      <c r="B897" s="40"/>
      <c r="C897" s="2"/>
      <c r="D897" s="47"/>
      <c r="E897" s="47"/>
      <c r="F897" s="47"/>
      <c r="G897" s="48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8" x14ac:dyDescent="0.2">
      <c r="A898" s="40"/>
      <c r="B898" s="40"/>
      <c r="C898" s="2"/>
      <c r="D898" s="47"/>
      <c r="E898" s="47"/>
      <c r="F898" s="47"/>
      <c r="G898" s="48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8" x14ac:dyDescent="0.2">
      <c r="A899" s="40"/>
      <c r="B899" s="40"/>
      <c r="C899" s="2"/>
      <c r="D899" s="47"/>
      <c r="E899" s="47"/>
      <c r="F899" s="47"/>
      <c r="G899" s="48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8" x14ac:dyDescent="0.2">
      <c r="A900" s="40"/>
      <c r="B900" s="40"/>
      <c r="C900" s="2"/>
      <c r="D900" s="47"/>
      <c r="E900" s="47"/>
      <c r="F900" s="47"/>
      <c r="G900" s="48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8" x14ac:dyDescent="0.2">
      <c r="A901" s="40"/>
      <c r="B901" s="40"/>
      <c r="C901" s="2"/>
      <c r="D901" s="47"/>
      <c r="E901" s="47"/>
      <c r="F901" s="47"/>
      <c r="G901" s="48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8" x14ac:dyDescent="0.2">
      <c r="A902" s="40"/>
      <c r="B902" s="40"/>
      <c r="C902" s="2"/>
      <c r="D902" s="47"/>
      <c r="E902" s="47"/>
      <c r="F902" s="47"/>
      <c r="G902" s="48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8" x14ac:dyDescent="0.2">
      <c r="A903" s="40"/>
      <c r="B903" s="40"/>
      <c r="C903" s="2"/>
      <c r="D903" s="47"/>
      <c r="E903" s="47"/>
      <c r="F903" s="47"/>
      <c r="G903" s="48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8" x14ac:dyDescent="0.2">
      <c r="A904" s="40"/>
      <c r="B904" s="40"/>
      <c r="C904" s="2"/>
      <c r="D904" s="47"/>
      <c r="E904" s="47"/>
      <c r="F904" s="47"/>
      <c r="G904" s="48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8" x14ac:dyDescent="0.2">
      <c r="A905" s="40"/>
      <c r="B905" s="40"/>
      <c r="C905" s="2"/>
      <c r="D905" s="47"/>
      <c r="E905" s="47"/>
      <c r="F905" s="47"/>
      <c r="G905" s="48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8" x14ac:dyDescent="0.2">
      <c r="A906" s="40"/>
      <c r="B906" s="40"/>
      <c r="C906" s="2"/>
      <c r="D906" s="47"/>
      <c r="E906" s="47"/>
      <c r="F906" s="47"/>
      <c r="G906" s="48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8" x14ac:dyDescent="0.2">
      <c r="A907" s="40"/>
      <c r="B907" s="40"/>
      <c r="C907" s="2"/>
      <c r="D907" s="47"/>
      <c r="E907" s="47"/>
      <c r="F907" s="47"/>
      <c r="G907" s="48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8" x14ac:dyDescent="0.2">
      <c r="A908" s="40"/>
      <c r="B908" s="40"/>
      <c r="C908" s="2"/>
      <c r="D908" s="47"/>
      <c r="E908" s="47"/>
      <c r="F908" s="47"/>
      <c r="G908" s="48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8" x14ac:dyDescent="0.2">
      <c r="A909" s="40"/>
      <c r="B909" s="40"/>
      <c r="C909" s="2"/>
      <c r="D909" s="47"/>
      <c r="E909" s="47"/>
      <c r="F909" s="47"/>
      <c r="G909" s="48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8" x14ac:dyDescent="0.2">
      <c r="A910" s="40"/>
      <c r="B910" s="40"/>
      <c r="C910" s="2"/>
      <c r="D910" s="47"/>
      <c r="E910" s="47"/>
      <c r="F910" s="47"/>
      <c r="G910" s="48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8" x14ac:dyDescent="0.2">
      <c r="A911" s="40"/>
      <c r="B911" s="40"/>
      <c r="C911" s="2"/>
      <c r="D911" s="47"/>
      <c r="E911" s="47"/>
      <c r="F911" s="47"/>
      <c r="G911" s="48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8" x14ac:dyDescent="0.2">
      <c r="A912" s="40"/>
      <c r="B912" s="40"/>
      <c r="C912" s="2"/>
      <c r="D912" s="47"/>
      <c r="E912" s="47"/>
      <c r="F912" s="47"/>
      <c r="G912" s="48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8" x14ac:dyDescent="0.2">
      <c r="A913" s="40"/>
      <c r="B913" s="40"/>
      <c r="C913" s="2"/>
      <c r="D913" s="47"/>
      <c r="E913" s="47"/>
      <c r="F913" s="47"/>
      <c r="G913" s="48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8" x14ac:dyDescent="0.2">
      <c r="A914" s="40"/>
      <c r="B914" s="40"/>
      <c r="C914" s="2"/>
      <c r="D914" s="47"/>
      <c r="E914" s="47"/>
      <c r="F914" s="47"/>
      <c r="G914" s="48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8" x14ac:dyDescent="0.2">
      <c r="A915" s="40"/>
      <c r="B915" s="40"/>
      <c r="C915" s="2"/>
      <c r="D915" s="47"/>
      <c r="E915" s="47"/>
      <c r="F915" s="47"/>
      <c r="G915" s="48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8" x14ac:dyDescent="0.2">
      <c r="A916" s="40"/>
      <c r="B916" s="40"/>
      <c r="C916" s="2"/>
      <c r="D916" s="47"/>
      <c r="E916" s="47"/>
      <c r="F916" s="47"/>
      <c r="G916" s="48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8" x14ac:dyDescent="0.2">
      <c r="A917" s="40"/>
      <c r="B917" s="40"/>
      <c r="C917" s="2"/>
      <c r="D917" s="47"/>
      <c r="E917" s="47"/>
      <c r="F917" s="47"/>
      <c r="G917" s="48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8" x14ac:dyDescent="0.2">
      <c r="A918" s="40"/>
      <c r="B918" s="40"/>
      <c r="C918" s="2"/>
      <c r="D918" s="47"/>
      <c r="E918" s="47"/>
      <c r="F918" s="47"/>
      <c r="G918" s="48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8" x14ac:dyDescent="0.2">
      <c r="A919" s="40"/>
      <c r="B919" s="40"/>
      <c r="C919" s="2"/>
      <c r="D919" s="47"/>
      <c r="E919" s="47"/>
      <c r="F919" s="47"/>
      <c r="G919" s="48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8" x14ac:dyDescent="0.2">
      <c r="A920" s="40"/>
      <c r="B920" s="40"/>
      <c r="C920" s="2"/>
      <c r="D920" s="47"/>
      <c r="E920" s="47"/>
      <c r="F920" s="47"/>
      <c r="G920" s="48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8" x14ac:dyDescent="0.2">
      <c r="A921" s="40"/>
      <c r="B921" s="40"/>
      <c r="C921" s="2"/>
      <c r="D921" s="47"/>
      <c r="E921" s="47"/>
      <c r="F921" s="47"/>
      <c r="G921" s="48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8" x14ac:dyDescent="0.2">
      <c r="A922" s="40"/>
      <c r="B922" s="40"/>
      <c r="C922" s="2"/>
      <c r="D922" s="47"/>
      <c r="E922" s="47"/>
      <c r="F922" s="47"/>
      <c r="G922" s="48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8" x14ac:dyDescent="0.2">
      <c r="A923" s="40"/>
      <c r="B923" s="40"/>
      <c r="C923" s="2"/>
      <c r="D923" s="47"/>
      <c r="E923" s="47"/>
      <c r="F923" s="47"/>
      <c r="G923" s="48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8" x14ac:dyDescent="0.2">
      <c r="A924" s="40"/>
      <c r="B924" s="40"/>
      <c r="C924" s="2"/>
      <c r="D924" s="47"/>
      <c r="E924" s="47"/>
      <c r="F924" s="47"/>
      <c r="G924" s="48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8" x14ac:dyDescent="0.2">
      <c r="A925" s="40"/>
      <c r="B925" s="40"/>
      <c r="C925" s="2"/>
      <c r="D925" s="47"/>
      <c r="E925" s="47"/>
      <c r="F925" s="47"/>
      <c r="G925" s="48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8" x14ac:dyDescent="0.2">
      <c r="A926" s="40"/>
      <c r="B926" s="40"/>
      <c r="C926" s="2"/>
      <c r="D926" s="47"/>
      <c r="E926" s="47"/>
      <c r="F926" s="47"/>
      <c r="G926" s="48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8" x14ac:dyDescent="0.2">
      <c r="A927" s="40"/>
      <c r="B927" s="40"/>
      <c r="C927" s="2"/>
      <c r="D927" s="47"/>
      <c r="E927" s="47"/>
      <c r="F927" s="47"/>
      <c r="G927" s="48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8" x14ac:dyDescent="0.2">
      <c r="A928" s="40"/>
      <c r="B928" s="40"/>
      <c r="C928" s="2"/>
      <c r="D928" s="47"/>
      <c r="E928" s="47"/>
      <c r="F928" s="47"/>
      <c r="G928" s="48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8" x14ac:dyDescent="0.2">
      <c r="A929" s="40"/>
      <c r="B929" s="40"/>
      <c r="C929" s="2"/>
      <c r="D929" s="47"/>
      <c r="E929" s="47"/>
      <c r="F929" s="47"/>
      <c r="G929" s="48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8" x14ac:dyDescent="0.2">
      <c r="A930" s="40"/>
      <c r="B930" s="40"/>
      <c r="C930" s="2"/>
      <c r="D930" s="47"/>
      <c r="E930" s="47"/>
      <c r="F930" s="47"/>
      <c r="G930" s="48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8" x14ac:dyDescent="0.2">
      <c r="A931" s="40"/>
      <c r="B931" s="40"/>
      <c r="C931" s="2"/>
      <c r="D931" s="47"/>
      <c r="E931" s="47"/>
      <c r="F931" s="47"/>
      <c r="G931" s="48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8" x14ac:dyDescent="0.2">
      <c r="A932" s="40"/>
      <c r="B932" s="40"/>
      <c r="C932" s="2"/>
      <c r="D932" s="47"/>
      <c r="E932" s="47"/>
      <c r="F932" s="47"/>
      <c r="G932" s="48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8" x14ac:dyDescent="0.2">
      <c r="A933" s="40"/>
      <c r="B933" s="40"/>
      <c r="C933" s="2"/>
      <c r="D933" s="47"/>
      <c r="E933" s="47"/>
      <c r="F933" s="47"/>
      <c r="G933" s="48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8" x14ac:dyDescent="0.2">
      <c r="A934" s="40"/>
      <c r="B934" s="40"/>
      <c r="C934" s="2"/>
      <c r="D934" s="47"/>
      <c r="E934" s="47"/>
      <c r="F934" s="47"/>
      <c r="G934" s="48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8" x14ac:dyDescent="0.2">
      <c r="A935" s="40"/>
      <c r="B935" s="40"/>
      <c r="C935" s="2"/>
      <c r="D935" s="47"/>
      <c r="E935" s="47"/>
      <c r="F935" s="47"/>
      <c r="G935" s="48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8" x14ac:dyDescent="0.2">
      <c r="A936" s="40"/>
      <c r="B936" s="40"/>
      <c r="C936" s="2"/>
      <c r="D936" s="47"/>
      <c r="E936" s="47"/>
      <c r="F936" s="47"/>
      <c r="G936" s="48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8" x14ac:dyDescent="0.2">
      <c r="A937" s="40"/>
      <c r="B937" s="40"/>
      <c r="C937" s="2"/>
      <c r="D937" s="47"/>
      <c r="E937" s="47"/>
      <c r="F937" s="47"/>
      <c r="G937" s="48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8" x14ac:dyDescent="0.2">
      <c r="A938" s="40"/>
      <c r="B938" s="40"/>
      <c r="C938" s="2"/>
      <c r="D938" s="47"/>
      <c r="E938" s="47"/>
      <c r="F938" s="47"/>
      <c r="G938" s="48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8" x14ac:dyDescent="0.2">
      <c r="A939" s="40"/>
      <c r="B939" s="40"/>
      <c r="C939" s="2"/>
      <c r="D939" s="47"/>
      <c r="E939" s="47"/>
      <c r="F939" s="47"/>
      <c r="G939" s="48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8" x14ac:dyDescent="0.2">
      <c r="A940" s="40"/>
      <c r="B940" s="40"/>
      <c r="C940" s="2"/>
      <c r="D940" s="47"/>
      <c r="E940" s="47"/>
      <c r="F940" s="47"/>
      <c r="G940" s="48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8" x14ac:dyDescent="0.2">
      <c r="A941" s="40"/>
      <c r="B941" s="40"/>
      <c r="C941" s="2"/>
      <c r="D941" s="47"/>
      <c r="E941" s="47"/>
      <c r="F941" s="47"/>
      <c r="G941" s="48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8" x14ac:dyDescent="0.2">
      <c r="A942" s="40"/>
      <c r="B942" s="40"/>
      <c r="C942" s="2"/>
      <c r="D942" s="47"/>
      <c r="E942" s="47"/>
      <c r="F942" s="47"/>
      <c r="G942" s="48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8" x14ac:dyDescent="0.2">
      <c r="A943" s="40"/>
      <c r="B943" s="40"/>
      <c r="C943" s="2"/>
      <c r="D943" s="47"/>
      <c r="E943" s="47"/>
      <c r="F943" s="47"/>
      <c r="G943" s="48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8" x14ac:dyDescent="0.2">
      <c r="A944" s="40"/>
      <c r="B944" s="40"/>
      <c r="C944" s="2"/>
      <c r="D944" s="47"/>
      <c r="E944" s="47"/>
      <c r="F944" s="47"/>
      <c r="G944" s="48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8" x14ac:dyDescent="0.2">
      <c r="A945" s="40"/>
      <c r="B945" s="40"/>
      <c r="C945" s="2"/>
      <c r="D945" s="47"/>
      <c r="E945" s="47"/>
      <c r="F945" s="47"/>
      <c r="G945" s="48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8" x14ac:dyDescent="0.2">
      <c r="A946" s="40"/>
      <c r="B946" s="40"/>
      <c r="C946" s="2"/>
      <c r="D946" s="47"/>
      <c r="E946" s="47"/>
      <c r="F946" s="47"/>
      <c r="G946" s="48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8" x14ac:dyDescent="0.2">
      <c r="A947" s="40"/>
      <c r="B947" s="40"/>
      <c r="C947" s="2"/>
      <c r="D947" s="47"/>
      <c r="E947" s="47"/>
      <c r="F947" s="47"/>
      <c r="G947" s="48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8" x14ac:dyDescent="0.2">
      <c r="A948" s="40"/>
      <c r="B948" s="40"/>
      <c r="C948" s="2"/>
      <c r="D948" s="47"/>
      <c r="E948" s="47"/>
      <c r="F948" s="47"/>
      <c r="G948" s="48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8" x14ac:dyDescent="0.2">
      <c r="A949" s="40"/>
      <c r="B949" s="40"/>
      <c r="C949" s="2"/>
      <c r="D949" s="47"/>
      <c r="E949" s="47"/>
      <c r="F949" s="47"/>
      <c r="G949" s="48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8" x14ac:dyDescent="0.2">
      <c r="A950" s="40"/>
      <c r="B950" s="40"/>
      <c r="C950" s="2"/>
      <c r="D950" s="47"/>
      <c r="E950" s="47"/>
      <c r="F950" s="47"/>
      <c r="G950" s="48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8" x14ac:dyDescent="0.2">
      <c r="A951" s="40"/>
      <c r="B951" s="40"/>
      <c r="C951" s="2"/>
      <c r="D951" s="47"/>
      <c r="E951" s="47"/>
      <c r="F951" s="47"/>
      <c r="G951" s="48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8" x14ac:dyDescent="0.2">
      <c r="A952" s="40"/>
      <c r="B952" s="40"/>
      <c r="C952" s="2"/>
      <c r="D952" s="47"/>
      <c r="E952" s="47"/>
      <c r="F952" s="47"/>
      <c r="G952" s="48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8" x14ac:dyDescent="0.2">
      <c r="A953" s="40"/>
      <c r="B953" s="40"/>
      <c r="C953" s="2"/>
      <c r="D953" s="47"/>
      <c r="E953" s="47"/>
      <c r="F953" s="47"/>
      <c r="G953" s="48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8" x14ac:dyDescent="0.2">
      <c r="A954" s="40"/>
      <c r="B954" s="40"/>
      <c r="C954" s="2"/>
      <c r="D954" s="47"/>
      <c r="E954" s="47"/>
      <c r="F954" s="47"/>
      <c r="G954" s="48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8" x14ac:dyDescent="0.2">
      <c r="A955" s="40"/>
      <c r="B955" s="40"/>
      <c r="C955" s="2"/>
      <c r="D955" s="47"/>
      <c r="E955" s="47"/>
      <c r="F955" s="47"/>
      <c r="G955" s="48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8" x14ac:dyDescent="0.2">
      <c r="A956" s="40"/>
      <c r="B956" s="40"/>
      <c r="C956" s="2"/>
      <c r="D956" s="47"/>
      <c r="E956" s="47"/>
      <c r="F956" s="47"/>
      <c r="G956" s="48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8" x14ac:dyDescent="0.2">
      <c r="A957" s="40"/>
      <c r="B957" s="40"/>
      <c r="C957" s="2"/>
      <c r="D957" s="47"/>
      <c r="E957" s="47"/>
      <c r="F957" s="47"/>
      <c r="G957" s="48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8" x14ac:dyDescent="0.2">
      <c r="A958" s="40"/>
      <c r="B958" s="40"/>
      <c r="C958" s="2"/>
      <c r="D958" s="47"/>
      <c r="E958" s="47"/>
      <c r="F958" s="47"/>
      <c r="G958" s="48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8" x14ac:dyDescent="0.2">
      <c r="A959" s="40"/>
      <c r="B959" s="40"/>
      <c r="C959" s="2"/>
      <c r="D959" s="47"/>
      <c r="E959" s="47"/>
      <c r="F959" s="47"/>
      <c r="G959" s="48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8" x14ac:dyDescent="0.2">
      <c r="A960" s="40"/>
      <c r="B960" s="40"/>
      <c r="C960" s="2"/>
      <c r="D960" s="47"/>
      <c r="E960" s="47"/>
      <c r="F960" s="47"/>
      <c r="G960" s="48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8" x14ac:dyDescent="0.2">
      <c r="A961" s="40"/>
      <c r="B961" s="40"/>
      <c r="C961" s="2"/>
      <c r="D961" s="47"/>
      <c r="E961" s="47"/>
      <c r="F961" s="47"/>
      <c r="G961" s="48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8" x14ac:dyDescent="0.2">
      <c r="A962" s="40"/>
      <c r="B962" s="40"/>
      <c r="C962" s="2"/>
      <c r="D962" s="47"/>
      <c r="E962" s="47"/>
      <c r="F962" s="47"/>
      <c r="G962" s="48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8" x14ac:dyDescent="0.2">
      <c r="A963" s="40"/>
      <c r="B963" s="40"/>
      <c r="C963" s="2"/>
      <c r="D963" s="47"/>
      <c r="E963" s="47"/>
      <c r="F963" s="47"/>
      <c r="G963" s="48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8" x14ac:dyDescent="0.2">
      <c r="A964" s="40"/>
      <c r="B964" s="40"/>
      <c r="C964" s="2"/>
      <c r="D964" s="47"/>
      <c r="E964" s="47"/>
      <c r="F964" s="47"/>
      <c r="G964" s="48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8" x14ac:dyDescent="0.2">
      <c r="A965" s="40"/>
      <c r="B965" s="40"/>
      <c r="C965" s="2"/>
      <c r="D965" s="47"/>
      <c r="E965" s="47"/>
      <c r="F965" s="47"/>
      <c r="G965" s="48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8" x14ac:dyDescent="0.2">
      <c r="A966" s="40"/>
      <c r="B966" s="40"/>
      <c r="C966" s="2"/>
      <c r="D966" s="47"/>
      <c r="E966" s="47"/>
      <c r="F966" s="47"/>
      <c r="G966" s="48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8" x14ac:dyDescent="0.2">
      <c r="A967" s="40"/>
      <c r="B967" s="40"/>
      <c r="C967" s="2"/>
      <c r="D967" s="47"/>
      <c r="E967" s="47"/>
      <c r="F967" s="47"/>
      <c r="G967" s="48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8" x14ac:dyDescent="0.2">
      <c r="A968" s="40"/>
      <c r="B968" s="40"/>
      <c r="C968" s="2"/>
      <c r="D968" s="47"/>
      <c r="E968" s="47"/>
      <c r="F968" s="47"/>
      <c r="G968" s="48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8" x14ac:dyDescent="0.2">
      <c r="A969" s="40"/>
      <c r="B969" s="40"/>
      <c r="C969" s="2"/>
      <c r="D969" s="47"/>
      <c r="E969" s="47"/>
      <c r="F969" s="47"/>
      <c r="G969" s="48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8" x14ac:dyDescent="0.2">
      <c r="A970" s="40"/>
      <c r="B970" s="40"/>
      <c r="C970" s="2"/>
      <c r="D970" s="47"/>
      <c r="E970" s="47"/>
      <c r="F970" s="47"/>
      <c r="G970" s="48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8" x14ac:dyDescent="0.2">
      <c r="A971" s="40"/>
      <c r="B971" s="40"/>
      <c r="C971" s="2"/>
      <c r="D971" s="47"/>
      <c r="E971" s="47"/>
      <c r="F971" s="47"/>
      <c r="G971" s="48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8" x14ac:dyDescent="0.2">
      <c r="A972" s="40"/>
      <c r="B972" s="40"/>
      <c r="C972" s="2"/>
      <c r="D972" s="47"/>
      <c r="E972" s="47"/>
      <c r="F972" s="47"/>
      <c r="G972" s="48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8" x14ac:dyDescent="0.2">
      <c r="A973" s="40"/>
      <c r="B973" s="40"/>
      <c r="C973" s="2"/>
      <c r="D973" s="47"/>
      <c r="E973" s="47"/>
      <c r="F973" s="47"/>
      <c r="G973" s="48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8" x14ac:dyDescent="0.2">
      <c r="A974" s="40"/>
      <c r="B974" s="40"/>
      <c r="C974" s="2"/>
      <c r="D974" s="47"/>
      <c r="E974" s="47"/>
      <c r="F974" s="47"/>
      <c r="G974" s="48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8" x14ac:dyDescent="0.2">
      <c r="A975" s="40"/>
      <c r="B975" s="40"/>
      <c r="C975" s="2"/>
      <c r="D975" s="47"/>
      <c r="E975" s="47"/>
      <c r="F975" s="47"/>
      <c r="G975" s="48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8" x14ac:dyDescent="0.2">
      <c r="A976" s="40"/>
      <c r="B976" s="40"/>
      <c r="C976" s="2"/>
      <c r="D976" s="47"/>
      <c r="E976" s="47"/>
      <c r="F976" s="47"/>
      <c r="G976" s="48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8" x14ac:dyDescent="0.2">
      <c r="A977" s="40"/>
      <c r="B977" s="40"/>
      <c r="C977" s="2"/>
      <c r="D977" s="47"/>
      <c r="E977" s="47"/>
      <c r="F977" s="47"/>
      <c r="G977" s="48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8" x14ac:dyDescent="0.2">
      <c r="A978" s="40"/>
      <c r="B978" s="40"/>
      <c r="C978" s="2"/>
      <c r="D978" s="47"/>
      <c r="E978" s="47"/>
      <c r="F978" s="47"/>
      <c r="G978" s="48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8" x14ac:dyDescent="0.2">
      <c r="A979" s="40"/>
      <c r="B979" s="40"/>
      <c r="C979" s="2"/>
      <c r="D979" s="47"/>
      <c r="E979" s="47"/>
      <c r="F979" s="47"/>
      <c r="G979" s="48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8" x14ac:dyDescent="0.2">
      <c r="A980" s="40"/>
      <c r="B980" s="40"/>
      <c r="C980" s="2"/>
      <c r="D980" s="47"/>
      <c r="E980" s="47"/>
      <c r="F980" s="47"/>
      <c r="G980" s="48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8" x14ac:dyDescent="0.2">
      <c r="A981" s="40"/>
      <c r="B981" s="40"/>
      <c r="C981" s="2"/>
      <c r="D981" s="47"/>
      <c r="E981" s="47"/>
      <c r="F981" s="47"/>
      <c r="G981" s="48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8" x14ac:dyDescent="0.2">
      <c r="A982" s="40"/>
      <c r="B982" s="40"/>
      <c r="C982" s="2"/>
      <c r="D982" s="47"/>
      <c r="E982" s="47"/>
      <c r="F982" s="47"/>
      <c r="G982" s="48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8" x14ac:dyDescent="0.2">
      <c r="A983" s="40"/>
      <c r="B983" s="40"/>
      <c r="C983" s="2"/>
      <c r="D983" s="47"/>
      <c r="E983" s="47"/>
      <c r="F983" s="47"/>
      <c r="G983" s="48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8" x14ac:dyDescent="0.2">
      <c r="A984" s="40"/>
      <c r="B984" s="40"/>
      <c r="C984" s="2"/>
      <c r="D984" s="47"/>
      <c r="E984" s="47"/>
      <c r="F984" s="47"/>
      <c r="G984" s="48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8" x14ac:dyDescent="0.2">
      <c r="A985" s="40"/>
      <c r="B985" s="40"/>
      <c r="C985" s="2"/>
      <c r="D985" s="47"/>
      <c r="E985" s="47"/>
      <c r="F985" s="47"/>
      <c r="G985" s="48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8" x14ac:dyDescent="0.2">
      <c r="A986" s="40"/>
      <c r="B986" s="40"/>
      <c r="C986" s="2"/>
      <c r="D986" s="47"/>
      <c r="E986" s="47"/>
      <c r="F986" s="47"/>
      <c r="G986" s="48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8" x14ac:dyDescent="0.2">
      <c r="A987" s="40"/>
      <c r="B987" s="40"/>
      <c r="C987" s="2"/>
      <c r="D987" s="47"/>
      <c r="E987" s="47"/>
      <c r="F987" s="47"/>
      <c r="G987" s="48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8" x14ac:dyDescent="0.2">
      <c r="A988" s="40"/>
      <c r="B988" s="40"/>
      <c r="C988" s="2"/>
      <c r="D988" s="47"/>
      <c r="E988" s="47"/>
      <c r="F988" s="47"/>
      <c r="G988" s="48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8" x14ac:dyDescent="0.2">
      <c r="A989" s="40"/>
      <c r="B989" s="40"/>
      <c r="C989" s="2"/>
      <c r="D989" s="47"/>
      <c r="E989" s="47"/>
      <c r="F989" s="47"/>
      <c r="G989" s="48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8" x14ac:dyDescent="0.2">
      <c r="A990" s="40"/>
      <c r="B990" s="40"/>
      <c r="C990" s="2"/>
      <c r="D990" s="47"/>
      <c r="E990" s="47"/>
      <c r="F990" s="47"/>
      <c r="G990" s="48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8" x14ac:dyDescent="0.2">
      <c r="A991" s="40"/>
      <c r="B991" s="40"/>
      <c r="C991" s="2"/>
      <c r="D991" s="47"/>
      <c r="E991" s="47"/>
      <c r="F991" s="47"/>
      <c r="G991" s="48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8" x14ac:dyDescent="0.2">
      <c r="A992" s="40"/>
      <c r="B992" s="40"/>
      <c r="C992" s="2"/>
      <c r="D992" s="47"/>
      <c r="E992" s="47"/>
      <c r="F992" s="47"/>
      <c r="G992" s="48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</sheetData>
  <mergeCells count="1">
    <mergeCell ref="A1:G1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C972"/>
  <sheetViews>
    <sheetView rightToLeft="1" workbookViewId="0">
      <pane ySplit="2" topLeftCell="A3" activePane="bottomLeft" state="frozen"/>
      <selection pane="bottomLeft" activeCell="G3" sqref="G3"/>
    </sheetView>
  </sheetViews>
  <sheetFormatPr defaultColWidth="14.42578125" defaultRowHeight="15.75" customHeight="1" x14ac:dyDescent="0.2"/>
  <cols>
    <col min="2" max="2" width="21.5703125" customWidth="1"/>
    <col min="3" max="3" width="27.5703125" customWidth="1"/>
    <col min="4" max="4" width="44.28515625" customWidth="1"/>
    <col min="5" max="5" width="17" customWidth="1"/>
    <col min="6" max="6" width="57.42578125" customWidth="1"/>
    <col min="7" max="7" width="31.140625" customWidth="1"/>
    <col min="8" max="37" width="17" customWidth="1"/>
  </cols>
  <sheetData>
    <row r="1" spans="1:55" ht="60.75" customHeight="1" x14ac:dyDescent="0.2">
      <c r="A1" s="137" t="s">
        <v>0</v>
      </c>
      <c r="B1" s="138"/>
      <c r="C1" s="138"/>
      <c r="D1" s="138"/>
      <c r="E1" s="138"/>
      <c r="F1" s="138"/>
      <c r="G1" s="13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 ht="69.75" x14ac:dyDescent="0.2">
      <c r="A2" s="4" t="s">
        <v>3</v>
      </c>
      <c r="B2" s="6" t="s">
        <v>4</v>
      </c>
      <c r="C2" s="6" t="s">
        <v>5</v>
      </c>
      <c r="D2" s="8" t="s">
        <v>6</v>
      </c>
      <c r="E2" s="6" t="s">
        <v>7</v>
      </c>
      <c r="F2" s="6" t="s">
        <v>8</v>
      </c>
      <c r="G2" s="10" t="s">
        <v>252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36.5" customHeight="1" x14ac:dyDescent="0.2">
      <c r="A3" s="7">
        <v>18630</v>
      </c>
      <c r="B3" s="9" t="s">
        <v>10</v>
      </c>
      <c r="C3" s="12"/>
      <c r="D3" s="87" t="s">
        <v>12</v>
      </c>
      <c r="E3" s="14" t="str">
        <f>HYPERLINK("https://www.dropbox.com/s/5uj3xt414fqxk5e/DRC-4CPNK%20%2018630.pdf?dl=0","לחץ כאן")</f>
        <v>לחץ כאן</v>
      </c>
      <c r="F3" s="16" t="s">
        <v>13</v>
      </c>
      <c r="G3" s="111" t="s">
        <v>264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</row>
    <row r="4" spans="1:55" ht="129.75" customHeight="1" x14ac:dyDescent="0.2">
      <c r="A4" s="18">
        <v>18621</v>
      </c>
      <c r="B4" s="19" t="s">
        <v>16</v>
      </c>
      <c r="C4" s="12"/>
      <c r="D4" s="88" t="s">
        <v>17</v>
      </c>
      <c r="E4" s="23" t="str">
        <f>HYPERLINK("https://www.dropbox.com/s/a5gz4al1rp5sp5r/DRC-41M%2018621.pdf?dl=0","לחץ כאן")</f>
        <v>לחץ כאן</v>
      </c>
      <c r="F4" s="24" t="s">
        <v>19</v>
      </c>
      <c r="G4" s="111" t="s">
        <v>264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ht="105" customHeight="1" x14ac:dyDescent="0.2">
      <c r="A5" s="26">
        <v>18623</v>
      </c>
      <c r="B5" s="28" t="s">
        <v>21</v>
      </c>
      <c r="C5" s="22"/>
      <c r="D5" s="89" t="s">
        <v>17</v>
      </c>
      <c r="E5" s="34" t="str">
        <f>HYPERLINK("https://www.dropbox.com/s/zedkt4jzgpwrf3f/DRC-40K%20%2018623.pdf?dl=0","לחץ כאן")</f>
        <v>לחץ כאן</v>
      </c>
      <c r="F5" s="30" t="s">
        <v>27</v>
      </c>
      <c r="G5" s="111" t="s">
        <v>264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55" ht="132.75" customHeight="1" x14ac:dyDescent="0.2">
      <c r="A6" s="17">
        <v>18628</v>
      </c>
      <c r="B6" s="20" t="s">
        <v>31</v>
      </c>
      <c r="C6" s="22"/>
      <c r="D6" s="88" t="s">
        <v>32</v>
      </c>
      <c r="E6" s="36" t="str">
        <f>HYPERLINK("https://www.dropbox.com/s/56e1x27nfijeg4e/DRC-4CPN3%20%2018628.pdf?dl=0","לחץ כאן")</f>
        <v>לחץ כאן</v>
      </c>
      <c r="F6" s="21" t="s">
        <v>40</v>
      </c>
      <c r="G6" s="111" t="s">
        <v>264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 ht="111" customHeight="1" x14ac:dyDescent="0.2">
      <c r="A7" s="27">
        <v>18626</v>
      </c>
      <c r="B7" s="28" t="s">
        <v>43</v>
      </c>
      <c r="C7" s="22"/>
      <c r="D7" s="89" t="s">
        <v>44</v>
      </c>
      <c r="E7" s="34" t="str">
        <f>HYPERLINK("https://www.dropbox.com/s/kk9bp1y88jol6vw/DRC-4CH%20%2018626.pdf?dl=0","לחץ כאן")</f>
        <v>לחץ כאן</v>
      </c>
      <c r="F7" s="30" t="s">
        <v>47</v>
      </c>
      <c r="G7" s="111" t="s">
        <v>264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</row>
    <row r="8" spans="1:55" ht="105" customHeight="1" x14ac:dyDescent="0.2">
      <c r="A8" s="37">
        <v>18613</v>
      </c>
      <c r="B8" s="20" t="s">
        <v>50</v>
      </c>
      <c r="C8" s="22"/>
      <c r="D8" s="88" t="s">
        <v>51</v>
      </c>
      <c r="E8" s="36" t="str">
        <f>HYPERLINK("https://www.dropbox.com/s/a9oddrlzralgqxo/18613%20DRC-4CPN2%28EN%29.pdf?dl=0","לחץ כאן")</f>
        <v>לחץ כאן</v>
      </c>
      <c r="F8" s="21" t="s">
        <v>56</v>
      </c>
      <c r="G8" s="111" t="s">
        <v>264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</row>
    <row r="9" spans="1:55" ht="105" customHeight="1" x14ac:dyDescent="0.2">
      <c r="A9" s="26">
        <v>18603</v>
      </c>
      <c r="B9" s="28" t="s">
        <v>58</v>
      </c>
      <c r="C9" s="22"/>
      <c r="D9" s="89" t="s">
        <v>60</v>
      </c>
      <c r="E9" s="34" t="str">
        <f>HYPERLINK("https://www.dropbox.com/s/rg53h0rmcea7hfd/DRC-4U%2018603.pdf?dl=0","לחץ כאן")</f>
        <v>לחץ כאן</v>
      </c>
      <c r="F9" s="30" t="s">
        <v>63</v>
      </c>
      <c r="G9" s="111" t="s">
        <v>264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</row>
    <row r="10" spans="1:55" ht="180" x14ac:dyDescent="0.2">
      <c r="A10" s="37">
        <v>18510</v>
      </c>
      <c r="B10" s="20" t="s">
        <v>64</v>
      </c>
      <c r="C10" s="22"/>
      <c r="D10" s="88" t="s">
        <v>66</v>
      </c>
      <c r="E10" s="36" t="str">
        <f>HYPERLINK("https://www.dropbox.com/s/o4bvp7f5uosoq22/18510.pdf?dl=0","לחץ כאן")</f>
        <v>לחץ כאן</v>
      </c>
      <c r="F10" s="21" t="s">
        <v>70</v>
      </c>
      <c r="G10" s="111" t="s">
        <v>264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</row>
    <row r="11" spans="1:55" ht="135" x14ac:dyDescent="0.2">
      <c r="A11" s="27">
        <v>18614</v>
      </c>
      <c r="B11" s="28" t="s">
        <v>75</v>
      </c>
      <c r="C11" s="22"/>
      <c r="D11" s="89" t="s">
        <v>76</v>
      </c>
      <c r="E11" s="34" t="str">
        <f>HYPERLINK("https://www.dropbox.com/s/mhjbw60yn4r7v04/DRC-4CGN2%2018614.pdf?dl=0","לחץ כאן")</f>
        <v>לחץ כאן</v>
      </c>
      <c r="F11" s="30" t="s">
        <v>80</v>
      </c>
      <c r="G11" s="111" t="s">
        <v>264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</row>
    <row r="12" spans="1:55" ht="15" x14ac:dyDescent="0.2">
      <c r="A12" s="40"/>
      <c r="B12" s="40"/>
      <c r="D12" s="42"/>
      <c r="E12" s="42"/>
      <c r="F12" s="42"/>
      <c r="G12" s="4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 ht="15" x14ac:dyDescent="0.2">
      <c r="A13" s="40"/>
      <c r="B13" s="40"/>
      <c r="D13" s="42"/>
      <c r="E13" s="42"/>
      <c r="F13" s="42"/>
      <c r="G13" s="4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 ht="15" x14ac:dyDescent="0.2">
      <c r="A14" s="40"/>
      <c r="B14" s="40"/>
      <c r="D14" s="42"/>
      <c r="E14" s="42"/>
      <c r="F14" s="42"/>
      <c r="G14" s="4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 ht="15" x14ac:dyDescent="0.2">
      <c r="A15" s="40"/>
      <c r="B15" s="40"/>
      <c r="D15" s="42"/>
      <c r="E15" s="42"/>
      <c r="F15" s="42"/>
      <c r="G15" s="4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 ht="15" x14ac:dyDescent="0.2">
      <c r="A16" s="40"/>
      <c r="B16" s="40"/>
      <c r="D16" s="42"/>
      <c r="E16" s="42"/>
      <c r="F16" s="42"/>
      <c r="G16" s="4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 ht="15" x14ac:dyDescent="0.2">
      <c r="A17" s="40"/>
      <c r="B17" s="40"/>
      <c r="D17" s="42"/>
      <c r="E17" s="42"/>
      <c r="F17" s="42"/>
      <c r="G17" s="4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 ht="15" x14ac:dyDescent="0.2">
      <c r="A18" s="40"/>
      <c r="B18" s="40"/>
      <c r="D18" s="42"/>
      <c r="E18" s="42"/>
      <c r="F18" s="42"/>
      <c r="G18" s="4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 ht="15" x14ac:dyDescent="0.2">
      <c r="A19" s="40"/>
      <c r="B19" s="40"/>
      <c r="D19" s="42"/>
      <c r="E19" s="42"/>
      <c r="F19" s="42"/>
      <c r="G19" s="4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 ht="15" x14ac:dyDescent="0.2">
      <c r="A20" s="40"/>
      <c r="B20" s="40"/>
      <c r="D20" s="42"/>
      <c r="E20" s="42"/>
      <c r="F20" s="42"/>
      <c r="G20" s="4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 ht="15" x14ac:dyDescent="0.2">
      <c r="A21" s="40"/>
      <c r="B21" s="40"/>
      <c r="D21" s="42"/>
      <c r="E21" s="42"/>
      <c r="F21" s="42"/>
      <c r="G21" s="4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 ht="15" x14ac:dyDescent="0.2">
      <c r="A22" s="40"/>
      <c r="B22" s="40"/>
      <c r="D22" s="42"/>
      <c r="E22" s="42"/>
      <c r="F22" s="42"/>
      <c r="G22" s="4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 ht="15" x14ac:dyDescent="0.2">
      <c r="A23" s="40"/>
      <c r="B23" s="40"/>
      <c r="D23" s="42"/>
      <c r="E23" s="42"/>
      <c r="F23" s="42"/>
      <c r="G23" s="4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 ht="15" x14ac:dyDescent="0.2">
      <c r="A24" s="40"/>
      <c r="B24" s="40"/>
      <c r="D24" s="42"/>
      <c r="E24" s="42"/>
      <c r="F24" s="42"/>
      <c r="G24" s="4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 ht="15" x14ac:dyDescent="0.2">
      <c r="A25" s="40"/>
      <c r="B25" s="40"/>
      <c r="D25" s="42"/>
      <c r="E25" s="42"/>
      <c r="F25" s="42"/>
      <c r="G25" s="4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 ht="15" x14ac:dyDescent="0.2">
      <c r="A26" s="40"/>
      <c r="B26" s="40"/>
      <c r="D26" s="42"/>
      <c r="E26" s="42"/>
      <c r="F26" s="42"/>
      <c r="G26" s="4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 ht="15" x14ac:dyDescent="0.2">
      <c r="A27" s="40"/>
      <c r="B27" s="40"/>
      <c r="D27" s="42"/>
      <c r="E27" s="42"/>
      <c r="F27" s="42"/>
      <c r="G27" s="4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 ht="15" x14ac:dyDescent="0.2">
      <c r="A28" s="40"/>
      <c r="B28" s="40"/>
      <c r="D28" s="42"/>
      <c r="E28" s="42"/>
      <c r="F28" s="42"/>
      <c r="G28" s="4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 ht="15" x14ac:dyDescent="0.2">
      <c r="A29" s="40"/>
      <c r="B29" s="40"/>
      <c r="D29" s="42"/>
      <c r="E29" s="42"/>
      <c r="F29" s="42"/>
      <c r="G29" s="4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 ht="15" x14ac:dyDescent="0.2">
      <c r="A30" s="40"/>
      <c r="B30" s="40"/>
      <c r="D30" s="42"/>
      <c r="E30" s="42"/>
      <c r="F30" s="42"/>
      <c r="G30" s="4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 ht="15" x14ac:dyDescent="0.2">
      <c r="A31" s="40"/>
      <c r="B31" s="40"/>
      <c r="D31" s="42"/>
      <c r="E31" s="42"/>
      <c r="F31" s="42"/>
      <c r="G31" s="4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 ht="15" x14ac:dyDescent="0.2">
      <c r="A32" s="40"/>
      <c r="B32" s="40"/>
      <c r="D32" s="42"/>
      <c r="E32" s="42"/>
      <c r="F32" s="42"/>
      <c r="G32" s="4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 ht="15" x14ac:dyDescent="0.2">
      <c r="A33" s="40"/>
      <c r="B33" s="40"/>
      <c r="D33" s="42"/>
      <c r="E33" s="42"/>
      <c r="F33" s="42"/>
      <c r="G33" s="4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 ht="15" x14ac:dyDescent="0.2">
      <c r="A34" s="40"/>
      <c r="B34" s="40"/>
      <c r="D34" s="42"/>
      <c r="E34" s="42"/>
      <c r="F34" s="42"/>
      <c r="G34" s="4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 ht="15" x14ac:dyDescent="0.2">
      <c r="A35" s="40"/>
      <c r="B35" s="40"/>
      <c r="D35" s="42"/>
      <c r="E35" s="42"/>
      <c r="F35" s="42"/>
      <c r="G35" s="4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 ht="15" x14ac:dyDescent="0.2">
      <c r="A36" s="40"/>
      <c r="B36" s="40"/>
      <c r="D36" s="42"/>
      <c r="E36" s="42"/>
      <c r="F36" s="42"/>
      <c r="G36" s="4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 ht="15" x14ac:dyDescent="0.2">
      <c r="A37" s="40"/>
      <c r="B37" s="40"/>
      <c r="D37" s="42"/>
      <c r="E37" s="42"/>
      <c r="F37" s="42"/>
      <c r="G37" s="4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 ht="15" x14ac:dyDescent="0.2">
      <c r="A38" s="40"/>
      <c r="B38" s="40"/>
      <c r="D38" s="42"/>
      <c r="E38" s="42"/>
      <c r="F38" s="42"/>
      <c r="G38" s="4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 ht="15" x14ac:dyDescent="0.2">
      <c r="A39" s="40"/>
      <c r="B39" s="40"/>
      <c r="D39" s="42"/>
      <c r="E39" s="42"/>
      <c r="F39" s="42"/>
      <c r="G39" s="4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 ht="15" x14ac:dyDescent="0.2">
      <c r="A40" s="40"/>
      <c r="B40" s="40"/>
      <c r="D40" s="42"/>
      <c r="E40" s="42"/>
      <c r="F40" s="42"/>
      <c r="G40" s="4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 ht="15" x14ac:dyDescent="0.2">
      <c r="A41" s="40"/>
      <c r="B41" s="40"/>
      <c r="D41" s="42"/>
      <c r="E41" s="42"/>
      <c r="F41" s="42"/>
      <c r="G41" s="4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 ht="15" x14ac:dyDescent="0.2">
      <c r="A42" s="40"/>
      <c r="B42" s="40"/>
      <c r="D42" s="42"/>
      <c r="E42" s="42"/>
      <c r="F42" s="42"/>
      <c r="G42" s="4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 ht="15" x14ac:dyDescent="0.2">
      <c r="A43" s="40"/>
      <c r="B43" s="40"/>
      <c r="D43" s="42"/>
      <c r="E43" s="42"/>
      <c r="F43" s="42"/>
      <c r="G43" s="4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 ht="15" x14ac:dyDescent="0.2">
      <c r="A44" s="40"/>
      <c r="B44" s="40"/>
      <c r="D44" s="42"/>
      <c r="E44" s="42"/>
      <c r="F44" s="42"/>
      <c r="G44" s="4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 ht="15" x14ac:dyDescent="0.2">
      <c r="A45" s="40"/>
      <c r="B45" s="40"/>
      <c r="D45" s="42"/>
      <c r="E45" s="42"/>
      <c r="F45" s="42"/>
      <c r="G45" s="4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 ht="15" x14ac:dyDescent="0.2">
      <c r="A46" s="40"/>
      <c r="B46" s="40"/>
      <c r="D46" s="42"/>
      <c r="E46" s="42"/>
      <c r="F46" s="42"/>
      <c r="G46" s="4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 ht="15" x14ac:dyDescent="0.2">
      <c r="A47" s="40"/>
      <c r="B47" s="40"/>
      <c r="D47" s="42"/>
      <c r="E47" s="42"/>
      <c r="F47" s="42"/>
      <c r="G47" s="4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 ht="15" x14ac:dyDescent="0.2">
      <c r="A48" s="40"/>
      <c r="B48" s="40"/>
      <c r="D48" s="42"/>
      <c r="E48" s="42"/>
      <c r="F48" s="42"/>
      <c r="G48" s="4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 ht="15" x14ac:dyDescent="0.2">
      <c r="A49" s="40"/>
      <c r="B49" s="40"/>
      <c r="D49" s="42"/>
      <c r="E49" s="42"/>
      <c r="F49" s="42"/>
      <c r="G49" s="4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 ht="15" x14ac:dyDescent="0.2">
      <c r="A50" s="40"/>
      <c r="B50" s="40"/>
      <c r="D50" s="42"/>
      <c r="E50" s="42"/>
      <c r="F50" s="42"/>
      <c r="G50" s="4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 ht="15" x14ac:dyDescent="0.2">
      <c r="A51" s="40"/>
      <c r="B51" s="40"/>
      <c r="D51" s="42"/>
      <c r="E51" s="42"/>
      <c r="F51" s="42"/>
      <c r="G51" s="4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 ht="15" x14ac:dyDescent="0.2">
      <c r="A52" s="40"/>
      <c r="B52" s="40"/>
      <c r="D52" s="42"/>
      <c r="E52" s="42"/>
      <c r="F52" s="42"/>
      <c r="G52" s="4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 ht="15" x14ac:dyDescent="0.2">
      <c r="A53" s="40"/>
      <c r="B53" s="40"/>
      <c r="D53" s="42"/>
      <c r="E53" s="42"/>
      <c r="F53" s="42"/>
      <c r="G53" s="4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 ht="15" x14ac:dyDescent="0.2">
      <c r="A54" s="40"/>
      <c r="B54" s="40"/>
      <c r="D54" s="42"/>
      <c r="E54" s="42"/>
      <c r="F54" s="42"/>
      <c r="G54" s="4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 ht="15" x14ac:dyDescent="0.2">
      <c r="A55" s="40"/>
      <c r="B55" s="40"/>
      <c r="D55" s="42"/>
      <c r="E55" s="42"/>
      <c r="F55" s="42"/>
      <c r="G55" s="4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 ht="15" x14ac:dyDescent="0.2">
      <c r="A56" s="40"/>
      <c r="B56" s="40"/>
      <c r="D56" s="42"/>
      <c r="E56" s="42"/>
      <c r="F56" s="42"/>
      <c r="G56" s="4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 ht="15" x14ac:dyDescent="0.2">
      <c r="A57" s="40"/>
      <c r="B57" s="40"/>
      <c r="D57" s="42"/>
      <c r="E57" s="42"/>
      <c r="F57" s="42"/>
      <c r="G57" s="4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 ht="15" x14ac:dyDescent="0.2">
      <c r="A58" s="40"/>
      <c r="B58" s="40"/>
      <c r="D58" s="42"/>
      <c r="E58" s="42"/>
      <c r="F58" s="42"/>
      <c r="G58" s="4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 ht="15" x14ac:dyDescent="0.2">
      <c r="A59" s="40"/>
      <c r="B59" s="40"/>
      <c r="D59" s="42"/>
      <c r="E59" s="42"/>
      <c r="F59" s="42"/>
      <c r="G59" s="4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 ht="15" x14ac:dyDescent="0.2">
      <c r="A60" s="40"/>
      <c r="B60" s="40"/>
      <c r="D60" s="42"/>
      <c r="E60" s="42"/>
      <c r="F60" s="42"/>
      <c r="G60" s="4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 ht="15" x14ac:dyDescent="0.2">
      <c r="A61" s="40"/>
      <c r="B61" s="40"/>
      <c r="D61" s="42"/>
      <c r="E61" s="42"/>
      <c r="F61" s="42"/>
      <c r="G61" s="4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 ht="15" x14ac:dyDescent="0.2">
      <c r="A62" s="40"/>
      <c r="B62" s="40"/>
      <c r="D62" s="42"/>
      <c r="E62" s="42"/>
      <c r="F62" s="42"/>
      <c r="G62" s="4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 ht="15" x14ac:dyDescent="0.2">
      <c r="A63" s="40"/>
      <c r="B63" s="40"/>
      <c r="D63" s="42"/>
      <c r="E63" s="42"/>
      <c r="F63" s="42"/>
      <c r="G63" s="4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 ht="15" x14ac:dyDescent="0.2">
      <c r="A64" s="40"/>
      <c r="B64" s="40"/>
      <c r="D64" s="42"/>
      <c r="E64" s="42"/>
      <c r="F64" s="42"/>
      <c r="G64" s="4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 ht="15" x14ac:dyDescent="0.2">
      <c r="A65" s="40"/>
      <c r="B65" s="40"/>
      <c r="D65" s="42"/>
      <c r="E65" s="42"/>
      <c r="F65" s="42"/>
      <c r="G65" s="4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 ht="15" x14ac:dyDescent="0.2">
      <c r="A66" s="40"/>
      <c r="B66" s="40"/>
      <c r="D66" s="42"/>
      <c r="E66" s="42"/>
      <c r="F66" s="42"/>
      <c r="G66" s="4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 ht="15" x14ac:dyDescent="0.2">
      <c r="A67" s="40"/>
      <c r="B67" s="40"/>
      <c r="D67" s="42"/>
      <c r="E67" s="42"/>
      <c r="F67" s="42"/>
      <c r="G67" s="4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 ht="15" x14ac:dyDescent="0.2">
      <c r="A68" s="40"/>
      <c r="B68" s="40"/>
      <c r="D68" s="42"/>
      <c r="E68" s="42"/>
      <c r="F68" s="42"/>
      <c r="G68" s="4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 ht="15" x14ac:dyDescent="0.2">
      <c r="A69" s="40"/>
      <c r="B69" s="40"/>
      <c r="D69" s="42"/>
      <c r="E69" s="42"/>
      <c r="F69" s="42"/>
      <c r="G69" s="4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 ht="15" x14ac:dyDescent="0.2">
      <c r="A70" s="40"/>
      <c r="B70" s="40"/>
      <c r="D70" s="42"/>
      <c r="E70" s="42"/>
      <c r="F70" s="42"/>
      <c r="G70" s="4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 ht="15" x14ac:dyDescent="0.2">
      <c r="A71" s="40"/>
      <c r="B71" s="40"/>
      <c r="D71" s="42"/>
      <c r="E71" s="42"/>
      <c r="F71" s="42"/>
      <c r="G71" s="4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 ht="15" x14ac:dyDescent="0.2">
      <c r="A72" s="40"/>
      <c r="B72" s="40"/>
      <c r="D72" s="42"/>
      <c r="E72" s="42"/>
      <c r="F72" s="42"/>
      <c r="G72" s="4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 ht="15" x14ac:dyDescent="0.2">
      <c r="A73" s="40"/>
      <c r="B73" s="40"/>
      <c r="D73" s="42"/>
      <c r="E73" s="42"/>
      <c r="F73" s="42"/>
      <c r="G73" s="4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 ht="15" x14ac:dyDescent="0.2">
      <c r="A74" s="40"/>
      <c r="B74" s="40"/>
      <c r="D74" s="42"/>
      <c r="E74" s="42"/>
      <c r="F74" s="42"/>
      <c r="G74" s="4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x14ac:dyDescent="0.2">
      <c r="A75" s="40"/>
      <c r="B75" s="40"/>
      <c r="D75" s="42"/>
      <c r="E75" s="42"/>
      <c r="F75" s="42"/>
      <c r="G75" s="4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x14ac:dyDescent="0.2">
      <c r="A76" s="40"/>
      <c r="B76" s="40"/>
      <c r="D76" s="42"/>
      <c r="E76" s="42"/>
      <c r="F76" s="42"/>
      <c r="G76" s="4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x14ac:dyDescent="0.2">
      <c r="A77" s="40"/>
      <c r="B77" s="40"/>
      <c r="D77" s="42"/>
      <c r="E77" s="42"/>
      <c r="F77" s="42"/>
      <c r="G77" s="44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x14ac:dyDescent="0.2">
      <c r="A78" s="40"/>
      <c r="B78" s="40"/>
      <c r="D78" s="42"/>
      <c r="E78" s="42"/>
      <c r="F78" s="42"/>
      <c r="G78" s="4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5" x14ac:dyDescent="0.2">
      <c r="A79" s="40"/>
      <c r="B79" s="40"/>
      <c r="D79" s="42"/>
      <c r="E79" s="42"/>
      <c r="F79" s="42"/>
      <c r="G79" s="4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5" x14ac:dyDescent="0.2">
      <c r="A80" s="40"/>
      <c r="B80" s="40"/>
      <c r="D80" s="42"/>
      <c r="E80" s="42"/>
      <c r="F80" s="42"/>
      <c r="G80" s="4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5" x14ac:dyDescent="0.2">
      <c r="A81" s="40"/>
      <c r="B81" s="40"/>
      <c r="D81" s="42"/>
      <c r="E81" s="42"/>
      <c r="F81" s="42"/>
      <c r="G81" s="44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5" x14ac:dyDescent="0.2">
      <c r="A82" s="40"/>
      <c r="B82" s="40"/>
      <c r="D82" s="42"/>
      <c r="E82" s="42"/>
      <c r="F82" s="42"/>
      <c r="G82" s="44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5" x14ac:dyDescent="0.2">
      <c r="A83" s="40"/>
      <c r="B83" s="40"/>
      <c r="D83" s="42"/>
      <c r="E83" s="42"/>
      <c r="F83" s="42"/>
      <c r="G83" s="4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 ht="15" x14ac:dyDescent="0.2">
      <c r="A84" s="40"/>
      <c r="B84" s="40"/>
      <c r="D84" s="42"/>
      <c r="E84" s="42"/>
      <c r="F84" s="42"/>
      <c r="G84" s="44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 ht="15" x14ac:dyDescent="0.2">
      <c r="A85" s="40"/>
      <c r="B85" s="40"/>
      <c r="D85" s="42"/>
      <c r="E85" s="42"/>
      <c r="F85" s="42"/>
      <c r="G85" s="44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 ht="15" x14ac:dyDescent="0.2">
      <c r="A86" s="40"/>
      <c r="B86" s="40"/>
      <c r="D86" s="42"/>
      <c r="E86" s="42"/>
      <c r="F86" s="42"/>
      <c r="G86" s="44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 ht="15" x14ac:dyDescent="0.2">
      <c r="A87" s="40"/>
      <c r="B87" s="40"/>
      <c r="D87" s="42"/>
      <c r="E87" s="42"/>
      <c r="F87" s="42"/>
      <c r="G87" s="44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 ht="15" x14ac:dyDescent="0.2">
      <c r="A88" s="40"/>
      <c r="B88" s="40"/>
      <c r="D88" s="42"/>
      <c r="E88" s="42"/>
      <c r="F88" s="42"/>
      <c r="G88" s="4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 ht="15" x14ac:dyDescent="0.2">
      <c r="A89" s="40"/>
      <c r="B89" s="40"/>
      <c r="D89" s="42"/>
      <c r="E89" s="42"/>
      <c r="F89" s="42"/>
      <c r="G89" s="4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 ht="15" x14ac:dyDescent="0.2">
      <c r="A90" s="40"/>
      <c r="B90" s="40"/>
      <c r="D90" s="42"/>
      <c r="E90" s="42"/>
      <c r="F90" s="42"/>
      <c r="G90" s="4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 ht="15" x14ac:dyDescent="0.2">
      <c r="A91" s="40"/>
      <c r="B91" s="40"/>
      <c r="D91" s="42"/>
      <c r="E91" s="42"/>
      <c r="F91" s="42"/>
      <c r="G91" s="4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 ht="15" x14ac:dyDescent="0.2">
      <c r="A92" s="40"/>
      <c r="B92" s="40"/>
      <c r="D92" s="42"/>
      <c r="E92" s="42"/>
      <c r="F92" s="42"/>
      <c r="G92" s="4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 ht="15" x14ac:dyDescent="0.2">
      <c r="A93" s="40"/>
      <c r="B93" s="40"/>
      <c r="D93" s="42"/>
      <c r="E93" s="42"/>
      <c r="F93" s="42"/>
      <c r="G93" s="4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 ht="15" x14ac:dyDescent="0.2">
      <c r="A94" s="40"/>
      <c r="B94" s="40"/>
      <c r="D94" s="42"/>
      <c r="E94" s="42"/>
      <c r="F94" s="42"/>
      <c r="G94" s="4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 ht="15" x14ac:dyDescent="0.2">
      <c r="A95" s="40"/>
      <c r="B95" s="40"/>
      <c r="D95" s="42"/>
      <c r="E95" s="42"/>
      <c r="F95" s="42"/>
      <c r="G95" s="44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 ht="15" x14ac:dyDescent="0.2">
      <c r="A96" s="40"/>
      <c r="B96" s="40"/>
      <c r="D96" s="42"/>
      <c r="E96" s="42"/>
      <c r="F96" s="42"/>
      <c r="G96" s="4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 ht="15" x14ac:dyDescent="0.2">
      <c r="A97" s="40"/>
      <c r="B97" s="40"/>
      <c r="D97" s="42"/>
      <c r="E97" s="42"/>
      <c r="F97" s="42"/>
      <c r="G97" s="4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 ht="15" x14ac:dyDescent="0.2">
      <c r="A98" s="40"/>
      <c r="B98" s="40"/>
      <c r="D98" s="42"/>
      <c r="E98" s="42"/>
      <c r="F98" s="42"/>
      <c r="G98" s="4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 ht="15" x14ac:dyDescent="0.2">
      <c r="A99" s="40"/>
      <c r="B99" s="40"/>
      <c r="D99" s="42"/>
      <c r="E99" s="42"/>
      <c r="F99" s="42"/>
      <c r="G99" s="4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 ht="15" x14ac:dyDescent="0.2">
      <c r="A100" s="40"/>
      <c r="B100" s="40"/>
      <c r="D100" s="42"/>
      <c r="E100" s="42"/>
      <c r="F100" s="42"/>
      <c r="G100" s="4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 ht="15" x14ac:dyDescent="0.2">
      <c r="A101" s="40"/>
      <c r="B101" s="40"/>
      <c r="D101" s="42"/>
      <c r="E101" s="42"/>
      <c r="F101" s="42"/>
      <c r="G101" s="44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 ht="15" x14ac:dyDescent="0.2">
      <c r="A102" s="40"/>
      <c r="B102" s="40"/>
      <c r="D102" s="42"/>
      <c r="E102" s="42"/>
      <c r="F102" s="42"/>
      <c r="G102" s="44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 ht="15" x14ac:dyDescent="0.2">
      <c r="A103" s="40"/>
      <c r="B103" s="40"/>
      <c r="D103" s="42"/>
      <c r="E103" s="42"/>
      <c r="F103" s="42"/>
      <c r="G103" s="44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 ht="15" x14ac:dyDescent="0.2">
      <c r="A104" s="40"/>
      <c r="B104" s="40"/>
      <c r="D104" s="42"/>
      <c r="E104" s="42"/>
      <c r="F104" s="42"/>
      <c r="G104" s="44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 ht="15" x14ac:dyDescent="0.2">
      <c r="A105" s="40"/>
      <c r="B105" s="40"/>
      <c r="D105" s="42"/>
      <c r="E105" s="42"/>
      <c r="F105" s="42"/>
      <c r="G105" s="44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 ht="15" x14ac:dyDescent="0.2">
      <c r="A106" s="40"/>
      <c r="B106" s="40"/>
      <c r="D106" s="42"/>
      <c r="E106" s="42"/>
      <c r="F106" s="42"/>
      <c r="G106" s="44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 ht="15" x14ac:dyDescent="0.2">
      <c r="A107" s="40"/>
      <c r="B107" s="40"/>
      <c r="D107" s="42"/>
      <c r="E107" s="42"/>
      <c r="F107" s="42"/>
      <c r="G107" s="44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 ht="15" x14ac:dyDescent="0.2">
      <c r="A108" s="40"/>
      <c r="B108" s="40"/>
      <c r="D108" s="42"/>
      <c r="E108" s="42"/>
      <c r="F108" s="42"/>
      <c r="G108" s="44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 ht="15" x14ac:dyDescent="0.2">
      <c r="A109" s="40"/>
      <c r="B109" s="40"/>
      <c r="D109" s="42"/>
      <c r="E109" s="42"/>
      <c r="F109" s="42"/>
      <c r="G109" s="44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 ht="15" x14ac:dyDescent="0.2">
      <c r="A110" s="40"/>
      <c r="B110" s="40"/>
      <c r="D110" s="42"/>
      <c r="E110" s="42"/>
      <c r="F110" s="42"/>
      <c r="G110" s="44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 ht="15" x14ac:dyDescent="0.2">
      <c r="A111" s="40"/>
      <c r="B111" s="40"/>
      <c r="D111" s="42"/>
      <c r="E111" s="42"/>
      <c r="F111" s="42"/>
      <c r="G111" s="44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 ht="15" x14ac:dyDescent="0.2">
      <c r="A112" s="40"/>
      <c r="B112" s="40"/>
      <c r="D112" s="42"/>
      <c r="E112" s="42"/>
      <c r="F112" s="42"/>
      <c r="G112" s="44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 ht="15" x14ac:dyDescent="0.2">
      <c r="A113" s="40"/>
      <c r="B113" s="40"/>
      <c r="D113" s="42"/>
      <c r="E113" s="42"/>
      <c r="F113" s="42"/>
      <c r="G113" s="44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 ht="15" x14ac:dyDescent="0.2">
      <c r="A114" s="40"/>
      <c r="B114" s="40"/>
      <c r="D114" s="42"/>
      <c r="E114" s="42"/>
      <c r="F114" s="42"/>
      <c r="G114" s="44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 ht="15" x14ac:dyDescent="0.2">
      <c r="A115" s="40"/>
      <c r="B115" s="40"/>
      <c r="D115" s="42"/>
      <c r="E115" s="42"/>
      <c r="F115" s="42"/>
      <c r="G115" s="44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 ht="15" x14ac:dyDescent="0.2">
      <c r="A116" s="40"/>
      <c r="B116" s="40"/>
      <c r="D116" s="42"/>
      <c r="E116" s="42"/>
      <c r="F116" s="42"/>
      <c r="G116" s="44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 ht="15" x14ac:dyDescent="0.2">
      <c r="A117" s="40"/>
      <c r="B117" s="40"/>
      <c r="D117" s="42"/>
      <c r="E117" s="42"/>
      <c r="F117" s="42"/>
      <c r="G117" s="44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 ht="15" x14ac:dyDescent="0.2">
      <c r="A118" s="40"/>
      <c r="B118" s="40"/>
      <c r="D118" s="42"/>
      <c r="E118" s="42"/>
      <c r="F118" s="42"/>
      <c r="G118" s="44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 ht="15" x14ac:dyDescent="0.2">
      <c r="A119" s="40"/>
      <c r="B119" s="40"/>
      <c r="D119" s="42"/>
      <c r="E119" s="42"/>
      <c r="F119" s="42"/>
      <c r="G119" s="44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 ht="15" x14ac:dyDescent="0.2">
      <c r="A120" s="40"/>
      <c r="B120" s="40"/>
      <c r="D120" s="42"/>
      <c r="E120" s="42"/>
      <c r="F120" s="42"/>
      <c r="G120" s="44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 ht="15" x14ac:dyDescent="0.2">
      <c r="A121" s="40"/>
      <c r="B121" s="40"/>
      <c r="D121" s="42"/>
      <c r="E121" s="42"/>
      <c r="F121" s="42"/>
      <c r="G121" s="44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 ht="15" x14ac:dyDescent="0.2">
      <c r="A122" s="40"/>
      <c r="B122" s="40"/>
      <c r="D122" s="42"/>
      <c r="E122" s="42"/>
      <c r="F122" s="42"/>
      <c r="G122" s="44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 ht="15" x14ac:dyDescent="0.2">
      <c r="A123" s="40"/>
      <c r="B123" s="40"/>
      <c r="D123" s="42"/>
      <c r="E123" s="42"/>
      <c r="F123" s="42"/>
      <c r="G123" s="44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 ht="15" x14ac:dyDescent="0.2">
      <c r="A124" s="40"/>
      <c r="B124" s="40"/>
      <c r="D124" s="42"/>
      <c r="E124" s="42"/>
      <c r="F124" s="42"/>
      <c r="G124" s="44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 ht="15" x14ac:dyDescent="0.2">
      <c r="A125" s="40"/>
      <c r="B125" s="40"/>
      <c r="D125" s="42"/>
      <c r="E125" s="42"/>
      <c r="F125" s="42"/>
      <c r="G125" s="44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 ht="15" x14ac:dyDescent="0.2">
      <c r="A126" s="40"/>
      <c r="B126" s="40"/>
      <c r="D126" s="42"/>
      <c r="E126" s="42"/>
      <c r="F126" s="42"/>
      <c r="G126" s="44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 ht="15" x14ac:dyDescent="0.2">
      <c r="A127" s="40"/>
      <c r="B127" s="40"/>
      <c r="D127" s="42"/>
      <c r="E127" s="42"/>
      <c r="F127" s="42"/>
      <c r="G127" s="44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 ht="15" x14ac:dyDescent="0.2">
      <c r="A128" s="40"/>
      <c r="B128" s="40"/>
      <c r="D128" s="42"/>
      <c r="E128" s="42"/>
      <c r="F128" s="42"/>
      <c r="G128" s="44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 ht="15" x14ac:dyDescent="0.2">
      <c r="A129" s="40"/>
      <c r="B129" s="40"/>
      <c r="D129" s="42"/>
      <c r="E129" s="42"/>
      <c r="F129" s="42"/>
      <c r="G129" s="44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 ht="15" x14ac:dyDescent="0.2">
      <c r="A130" s="40"/>
      <c r="B130" s="40"/>
      <c r="D130" s="42"/>
      <c r="E130" s="42"/>
      <c r="F130" s="42"/>
      <c r="G130" s="44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 ht="15" x14ac:dyDescent="0.2">
      <c r="A131" s="40"/>
      <c r="B131" s="40"/>
      <c r="D131" s="42"/>
      <c r="E131" s="42"/>
      <c r="F131" s="42"/>
      <c r="G131" s="44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 ht="15" x14ac:dyDescent="0.2">
      <c r="A132" s="40"/>
      <c r="B132" s="40"/>
      <c r="D132" s="42"/>
      <c r="E132" s="42"/>
      <c r="F132" s="42"/>
      <c r="G132" s="44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 ht="15" x14ac:dyDescent="0.2">
      <c r="A133" s="40"/>
      <c r="B133" s="40"/>
      <c r="D133" s="42"/>
      <c r="E133" s="42"/>
      <c r="F133" s="42"/>
      <c r="G133" s="44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 ht="15" x14ac:dyDescent="0.2">
      <c r="A134" s="40"/>
      <c r="B134" s="40"/>
      <c r="D134" s="42"/>
      <c r="E134" s="42"/>
      <c r="F134" s="42"/>
      <c r="G134" s="44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 ht="15" x14ac:dyDescent="0.2">
      <c r="A135" s="40"/>
      <c r="B135" s="40"/>
      <c r="D135" s="42"/>
      <c r="E135" s="42"/>
      <c r="F135" s="42"/>
      <c r="G135" s="44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 ht="15" x14ac:dyDescent="0.2">
      <c r="A136" s="40"/>
      <c r="B136" s="40"/>
      <c r="D136" s="42"/>
      <c r="E136" s="42"/>
      <c r="F136" s="42"/>
      <c r="G136" s="44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 ht="15" x14ac:dyDescent="0.2">
      <c r="A137" s="40"/>
      <c r="B137" s="40"/>
      <c r="D137" s="42"/>
      <c r="E137" s="42"/>
      <c r="F137" s="42"/>
      <c r="G137" s="44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 ht="15" x14ac:dyDescent="0.2">
      <c r="A138" s="40"/>
      <c r="B138" s="40"/>
      <c r="D138" s="42"/>
      <c r="E138" s="42"/>
      <c r="F138" s="42"/>
      <c r="G138" s="44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 ht="15" x14ac:dyDescent="0.2">
      <c r="A139" s="40"/>
      <c r="B139" s="40"/>
      <c r="D139" s="42"/>
      <c r="E139" s="42"/>
      <c r="F139" s="42"/>
      <c r="G139" s="44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 ht="15" x14ac:dyDescent="0.2">
      <c r="A140" s="40"/>
      <c r="B140" s="40"/>
      <c r="D140" s="42"/>
      <c r="E140" s="42"/>
      <c r="F140" s="42"/>
      <c r="G140" s="44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 ht="15" x14ac:dyDescent="0.2">
      <c r="A141" s="40"/>
      <c r="B141" s="40"/>
      <c r="D141" s="42"/>
      <c r="E141" s="42"/>
      <c r="F141" s="42"/>
      <c r="G141" s="44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 ht="15" x14ac:dyDescent="0.2">
      <c r="A142" s="40"/>
      <c r="B142" s="40"/>
      <c r="D142" s="42"/>
      <c r="E142" s="42"/>
      <c r="F142" s="42"/>
      <c r="G142" s="44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 ht="15" x14ac:dyDescent="0.2">
      <c r="A143" s="40"/>
      <c r="B143" s="40"/>
      <c r="D143" s="42"/>
      <c r="E143" s="42"/>
      <c r="F143" s="42"/>
      <c r="G143" s="44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 ht="15" x14ac:dyDescent="0.2">
      <c r="A144" s="40"/>
      <c r="B144" s="40"/>
      <c r="D144" s="42"/>
      <c r="E144" s="42"/>
      <c r="F144" s="42"/>
      <c r="G144" s="44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 ht="15" x14ac:dyDescent="0.2">
      <c r="A145" s="40"/>
      <c r="B145" s="40"/>
      <c r="D145" s="42"/>
      <c r="E145" s="42"/>
      <c r="F145" s="42"/>
      <c r="G145" s="44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 ht="15" x14ac:dyDescent="0.2">
      <c r="A146" s="40"/>
      <c r="B146" s="40"/>
      <c r="D146" s="42"/>
      <c r="E146" s="42"/>
      <c r="F146" s="42"/>
      <c r="G146" s="44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 ht="15" x14ac:dyDescent="0.2">
      <c r="A147" s="40"/>
      <c r="B147" s="40"/>
      <c r="D147" s="42"/>
      <c r="E147" s="42"/>
      <c r="F147" s="42"/>
      <c r="G147" s="44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 ht="15" x14ac:dyDescent="0.2">
      <c r="A148" s="40"/>
      <c r="B148" s="40"/>
      <c r="D148" s="42"/>
      <c r="E148" s="42"/>
      <c r="F148" s="42"/>
      <c r="G148" s="44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 ht="15" x14ac:dyDescent="0.2">
      <c r="A149" s="40"/>
      <c r="B149" s="40"/>
      <c r="D149" s="42"/>
      <c r="E149" s="42"/>
      <c r="F149" s="42"/>
      <c r="G149" s="44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 ht="15" x14ac:dyDescent="0.2">
      <c r="A150" s="40"/>
      <c r="B150" s="40"/>
      <c r="D150" s="42"/>
      <c r="E150" s="42"/>
      <c r="F150" s="42"/>
      <c r="G150" s="44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 ht="15" x14ac:dyDescent="0.2">
      <c r="A151" s="40"/>
      <c r="B151" s="40"/>
      <c r="D151" s="42"/>
      <c r="E151" s="42"/>
      <c r="F151" s="42"/>
      <c r="G151" s="44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 ht="15" x14ac:dyDescent="0.2">
      <c r="A152" s="40"/>
      <c r="B152" s="40"/>
      <c r="D152" s="42"/>
      <c r="E152" s="42"/>
      <c r="F152" s="42"/>
      <c r="G152" s="44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 ht="15" x14ac:dyDescent="0.2">
      <c r="A153" s="40"/>
      <c r="B153" s="40"/>
      <c r="D153" s="42"/>
      <c r="E153" s="42"/>
      <c r="F153" s="42"/>
      <c r="G153" s="44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 ht="15" x14ac:dyDescent="0.2">
      <c r="A154" s="40"/>
      <c r="B154" s="40"/>
      <c r="D154" s="42"/>
      <c r="E154" s="42"/>
      <c r="F154" s="42"/>
      <c r="G154" s="44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 ht="15" x14ac:dyDescent="0.2">
      <c r="A155" s="40"/>
      <c r="B155" s="40"/>
      <c r="D155" s="42"/>
      <c r="E155" s="42"/>
      <c r="F155" s="42"/>
      <c r="G155" s="44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 ht="15" x14ac:dyDescent="0.2">
      <c r="A156" s="40"/>
      <c r="B156" s="40"/>
      <c r="D156" s="42"/>
      <c r="E156" s="42"/>
      <c r="F156" s="42"/>
      <c r="G156" s="44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 ht="15" x14ac:dyDescent="0.2">
      <c r="A157" s="40"/>
      <c r="B157" s="40"/>
      <c r="D157" s="42"/>
      <c r="E157" s="42"/>
      <c r="F157" s="42"/>
      <c r="G157" s="44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 ht="15" x14ac:dyDescent="0.2">
      <c r="A158" s="40"/>
      <c r="B158" s="40"/>
      <c r="D158" s="42"/>
      <c r="E158" s="42"/>
      <c r="F158" s="42"/>
      <c r="G158" s="44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 ht="15" x14ac:dyDescent="0.2">
      <c r="A159" s="40"/>
      <c r="B159" s="40"/>
      <c r="D159" s="42"/>
      <c r="E159" s="42"/>
      <c r="F159" s="42"/>
      <c r="G159" s="44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 ht="15" x14ac:dyDescent="0.2">
      <c r="A160" s="40"/>
      <c r="B160" s="40"/>
      <c r="D160" s="42"/>
      <c r="E160" s="42"/>
      <c r="F160" s="42"/>
      <c r="G160" s="44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 ht="15" x14ac:dyDescent="0.2">
      <c r="A161" s="40"/>
      <c r="B161" s="40"/>
      <c r="D161" s="42"/>
      <c r="E161" s="42"/>
      <c r="F161" s="42"/>
      <c r="G161" s="44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 ht="15" x14ac:dyDescent="0.2">
      <c r="A162" s="40"/>
      <c r="B162" s="40"/>
      <c r="D162" s="42"/>
      <c r="E162" s="42"/>
      <c r="F162" s="42"/>
      <c r="G162" s="44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 ht="15" x14ac:dyDescent="0.2">
      <c r="A163" s="40"/>
      <c r="B163" s="40"/>
      <c r="D163" s="42"/>
      <c r="E163" s="42"/>
      <c r="F163" s="42"/>
      <c r="G163" s="44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 ht="15" x14ac:dyDescent="0.2">
      <c r="A164" s="40"/>
      <c r="B164" s="40"/>
      <c r="D164" s="42"/>
      <c r="E164" s="42"/>
      <c r="F164" s="42"/>
      <c r="G164" s="44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 ht="15" x14ac:dyDescent="0.2">
      <c r="A165" s="40"/>
      <c r="B165" s="40"/>
      <c r="D165" s="42"/>
      <c r="E165" s="42"/>
      <c r="F165" s="42"/>
      <c r="G165" s="44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 ht="15" x14ac:dyDescent="0.2">
      <c r="A166" s="40"/>
      <c r="B166" s="40"/>
      <c r="D166" s="42"/>
      <c r="E166" s="42"/>
      <c r="F166" s="42"/>
      <c r="G166" s="44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 ht="15" x14ac:dyDescent="0.2">
      <c r="A167" s="40"/>
      <c r="B167" s="40"/>
      <c r="D167" s="42"/>
      <c r="E167" s="42"/>
      <c r="F167" s="42"/>
      <c r="G167" s="44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 ht="15" x14ac:dyDescent="0.2">
      <c r="A168" s="40"/>
      <c r="B168" s="40"/>
      <c r="D168" s="42"/>
      <c r="E168" s="42"/>
      <c r="F168" s="42"/>
      <c r="G168" s="44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 ht="15" x14ac:dyDescent="0.2">
      <c r="A169" s="40"/>
      <c r="B169" s="40"/>
      <c r="D169" s="42"/>
      <c r="E169" s="42"/>
      <c r="F169" s="42"/>
      <c r="G169" s="44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 ht="15" x14ac:dyDescent="0.2">
      <c r="A170" s="40"/>
      <c r="B170" s="40"/>
      <c r="D170" s="42"/>
      <c r="E170" s="42"/>
      <c r="F170" s="42"/>
      <c r="G170" s="44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 ht="15" x14ac:dyDescent="0.2">
      <c r="A171" s="40"/>
      <c r="B171" s="40"/>
      <c r="D171" s="42"/>
      <c r="E171" s="42"/>
      <c r="F171" s="42"/>
      <c r="G171" s="4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 ht="15" x14ac:dyDescent="0.2">
      <c r="A172" s="40"/>
      <c r="B172" s="40"/>
      <c r="D172" s="42"/>
      <c r="E172" s="42"/>
      <c r="F172" s="42"/>
      <c r="G172" s="44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 ht="15" x14ac:dyDescent="0.2">
      <c r="A173" s="40"/>
      <c r="B173" s="40"/>
      <c r="D173" s="42"/>
      <c r="E173" s="42"/>
      <c r="F173" s="42"/>
      <c r="G173" s="44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 ht="15" x14ac:dyDescent="0.2">
      <c r="A174" s="40"/>
      <c r="B174" s="40"/>
      <c r="D174" s="42"/>
      <c r="E174" s="42"/>
      <c r="F174" s="42"/>
      <c r="G174" s="44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 ht="15" x14ac:dyDescent="0.2">
      <c r="A175" s="40"/>
      <c r="B175" s="40"/>
      <c r="D175" s="42"/>
      <c r="E175" s="42"/>
      <c r="F175" s="42"/>
      <c r="G175" s="44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 ht="15" x14ac:dyDescent="0.2">
      <c r="A176" s="40"/>
      <c r="B176" s="40"/>
      <c r="D176" s="42"/>
      <c r="E176" s="42"/>
      <c r="F176" s="42"/>
      <c r="G176" s="44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 ht="15" x14ac:dyDescent="0.2">
      <c r="A177" s="40"/>
      <c r="B177" s="40"/>
      <c r="D177" s="42"/>
      <c r="E177" s="42"/>
      <c r="F177" s="42"/>
      <c r="G177" s="44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 ht="15" x14ac:dyDescent="0.2">
      <c r="A178" s="40"/>
      <c r="B178" s="40"/>
      <c r="D178" s="42"/>
      <c r="E178" s="42"/>
      <c r="F178" s="42"/>
      <c r="G178" s="44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 ht="15" x14ac:dyDescent="0.2">
      <c r="A179" s="40"/>
      <c r="B179" s="40"/>
      <c r="D179" s="42"/>
      <c r="E179" s="42"/>
      <c r="F179" s="42"/>
      <c r="G179" s="44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 ht="15" x14ac:dyDescent="0.2">
      <c r="A180" s="40"/>
      <c r="B180" s="40"/>
      <c r="D180" s="42"/>
      <c r="E180" s="42"/>
      <c r="F180" s="42"/>
      <c r="G180" s="44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 ht="15" x14ac:dyDescent="0.2">
      <c r="A181" s="40"/>
      <c r="B181" s="40"/>
      <c r="D181" s="42"/>
      <c r="E181" s="42"/>
      <c r="F181" s="42"/>
      <c r="G181" s="44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 ht="15" x14ac:dyDescent="0.2">
      <c r="A182" s="40"/>
      <c r="B182" s="40"/>
      <c r="D182" s="42"/>
      <c r="E182" s="42"/>
      <c r="F182" s="42"/>
      <c r="G182" s="44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 ht="15" x14ac:dyDescent="0.2">
      <c r="A183" s="40"/>
      <c r="B183" s="40"/>
      <c r="D183" s="42"/>
      <c r="E183" s="42"/>
      <c r="F183" s="42"/>
      <c r="G183" s="44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 ht="15" x14ac:dyDescent="0.2">
      <c r="A184" s="40"/>
      <c r="B184" s="40"/>
      <c r="D184" s="42"/>
      <c r="E184" s="42"/>
      <c r="F184" s="42"/>
      <c r="G184" s="44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 ht="15" x14ac:dyDescent="0.2">
      <c r="A185" s="40"/>
      <c r="B185" s="40"/>
      <c r="D185" s="42"/>
      <c r="E185" s="42"/>
      <c r="F185" s="42"/>
      <c r="G185" s="44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 ht="15" x14ac:dyDescent="0.2">
      <c r="A186" s="40"/>
      <c r="B186" s="40"/>
      <c r="D186" s="42"/>
      <c r="E186" s="42"/>
      <c r="F186" s="42"/>
      <c r="G186" s="44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 ht="15" x14ac:dyDescent="0.2">
      <c r="A187" s="40"/>
      <c r="B187" s="40"/>
      <c r="D187" s="42"/>
      <c r="E187" s="42"/>
      <c r="F187" s="42"/>
      <c r="G187" s="44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 ht="15" x14ac:dyDescent="0.2">
      <c r="A188" s="40"/>
      <c r="B188" s="40"/>
      <c r="D188" s="42"/>
      <c r="E188" s="42"/>
      <c r="F188" s="42"/>
      <c r="G188" s="44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 ht="15" x14ac:dyDescent="0.2">
      <c r="A189" s="40"/>
      <c r="B189" s="40"/>
      <c r="D189" s="42"/>
      <c r="E189" s="42"/>
      <c r="F189" s="42"/>
      <c r="G189" s="44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 ht="15" x14ac:dyDescent="0.2">
      <c r="A190" s="40"/>
      <c r="B190" s="40"/>
      <c r="D190" s="42"/>
      <c r="E190" s="42"/>
      <c r="F190" s="42"/>
      <c r="G190" s="44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 ht="15" x14ac:dyDescent="0.2">
      <c r="A191" s="40"/>
      <c r="B191" s="40"/>
      <c r="D191" s="42"/>
      <c r="E191" s="42"/>
      <c r="F191" s="42"/>
      <c r="G191" s="44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 ht="15" x14ac:dyDescent="0.2">
      <c r="A192" s="40"/>
      <c r="B192" s="40"/>
      <c r="D192" s="42"/>
      <c r="E192" s="42"/>
      <c r="F192" s="42"/>
      <c r="G192" s="44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 ht="15" x14ac:dyDescent="0.2">
      <c r="A193" s="40"/>
      <c r="B193" s="40"/>
      <c r="D193" s="42"/>
      <c r="E193" s="42"/>
      <c r="F193" s="42"/>
      <c r="G193" s="44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 ht="15" x14ac:dyDescent="0.2">
      <c r="A194" s="40"/>
      <c r="B194" s="40"/>
      <c r="D194" s="42"/>
      <c r="E194" s="42"/>
      <c r="F194" s="42"/>
      <c r="G194" s="44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 ht="15" x14ac:dyDescent="0.2">
      <c r="A195" s="40"/>
      <c r="B195" s="40"/>
      <c r="D195" s="42"/>
      <c r="E195" s="42"/>
      <c r="F195" s="42"/>
      <c r="G195" s="44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 ht="15" x14ac:dyDescent="0.2">
      <c r="A196" s="40"/>
      <c r="B196" s="40"/>
      <c r="D196" s="42"/>
      <c r="E196" s="42"/>
      <c r="F196" s="42"/>
      <c r="G196" s="44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 ht="15" x14ac:dyDescent="0.2">
      <c r="A197" s="40"/>
      <c r="B197" s="40"/>
      <c r="D197" s="42"/>
      <c r="E197" s="42"/>
      <c r="F197" s="42"/>
      <c r="G197" s="44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 ht="15" x14ac:dyDescent="0.2">
      <c r="A198" s="40"/>
      <c r="B198" s="40"/>
      <c r="D198" s="42"/>
      <c r="E198" s="42"/>
      <c r="F198" s="42"/>
      <c r="G198" s="44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 ht="15" x14ac:dyDescent="0.2">
      <c r="A199" s="40"/>
      <c r="B199" s="40"/>
      <c r="D199" s="42"/>
      <c r="E199" s="42"/>
      <c r="F199" s="42"/>
      <c r="G199" s="44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 ht="15" x14ac:dyDescent="0.2">
      <c r="A200" s="40"/>
      <c r="B200" s="40"/>
      <c r="D200" s="42"/>
      <c r="E200" s="42"/>
      <c r="F200" s="42"/>
      <c r="G200" s="44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 ht="15" x14ac:dyDescent="0.2">
      <c r="A201" s="40"/>
      <c r="B201" s="40"/>
      <c r="D201" s="42"/>
      <c r="E201" s="42"/>
      <c r="F201" s="42"/>
      <c r="G201" s="44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 ht="15" x14ac:dyDescent="0.2">
      <c r="A202" s="40"/>
      <c r="B202" s="40"/>
      <c r="D202" s="42"/>
      <c r="E202" s="42"/>
      <c r="F202" s="42"/>
      <c r="G202" s="44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 ht="15" x14ac:dyDescent="0.2">
      <c r="A203" s="40"/>
      <c r="B203" s="40"/>
      <c r="D203" s="42"/>
      <c r="E203" s="42"/>
      <c r="F203" s="42"/>
      <c r="G203" s="44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 ht="15" x14ac:dyDescent="0.2">
      <c r="A204" s="40"/>
      <c r="B204" s="40"/>
      <c r="D204" s="42"/>
      <c r="E204" s="42"/>
      <c r="F204" s="42"/>
      <c r="G204" s="44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 ht="15" x14ac:dyDescent="0.2">
      <c r="A205" s="40"/>
      <c r="B205" s="40"/>
      <c r="D205" s="42"/>
      <c r="E205" s="42"/>
      <c r="F205" s="42"/>
      <c r="G205" s="44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 ht="15" x14ac:dyDescent="0.2">
      <c r="A206" s="40"/>
      <c r="B206" s="40"/>
      <c r="D206" s="42"/>
      <c r="E206" s="42"/>
      <c r="F206" s="42"/>
      <c r="G206" s="44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 ht="15" x14ac:dyDescent="0.2">
      <c r="A207" s="40"/>
      <c r="B207" s="40"/>
      <c r="D207" s="42"/>
      <c r="E207" s="42"/>
      <c r="F207" s="42"/>
      <c r="G207" s="44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 ht="15" x14ac:dyDescent="0.2">
      <c r="A208" s="40"/>
      <c r="B208" s="40"/>
      <c r="D208" s="42"/>
      <c r="E208" s="42"/>
      <c r="F208" s="42"/>
      <c r="G208" s="44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 ht="15" x14ac:dyDescent="0.2">
      <c r="A209" s="40"/>
      <c r="B209" s="40"/>
      <c r="D209" s="42"/>
      <c r="E209" s="42"/>
      <c r="F209" s="42"/>
      <c r="G209" s="44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 ht="15" x14ac:dyDescent="0.2">
      <c r="A210" s="40"/>
      <c r="B210" s="40"/>
      <c r="D210" s="42"/>
      <c r="E210" s="42"/>
      <c r="F210" s="42"/>
      <c r="G210" s="44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 ht="15" x14ac:dyDescent="0.2">
      <c r="A211" s="40"/>
      <c r="B211" s="40"/>
      <c r="D211" s="42"/>
      <c r="E211" s="42"/>
      <c r="F211" s="42"/>
      <c r="G211" s="44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 ht="15" x14ac:dyDescent="0.2">
      <c r="A212" s="40"/>
      <c r="B212" s="40"/>
      <c r="D212" s="42"/>
      <c r="E212" s="42"/>
      <c r="F212" s="42"/>
      <c r="G212" s="44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 ht="15" x14ac:dyDescent="0.2">
      <c r="A213" s="40"/>
      <c r="B213" s="40"/>
      <c r="D213" s="42"/>
      <c r="E213" s="42"/>
      <c r="F213" s="42"/>
      <c r="G213" s="44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 ht="15" x14ac:dyDescent="0.2">
      <c r="A214" s="40"/>
      <c r="B214" s="40"/>
      <c r="D214" s="42"/>
      <c r="E214" s="42"/>
      <c r="F214" s="42"/>
      <c r="G214" s="4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 ht="15" x14ac:dyDescent="0.2">
      <c r="A215" s="40"/>
      <c r="B215" s="40"/>
      <c r="D215" s="42"/>
      <c r="E215" s="42"/>
      <c r="F215" s="42"/>
      <c r="G215" s="44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 ht="15" x14ac:dyDescent="0.2">
      <c r="A216" s="40"/>
      <c r="B216" s="40"/>
      <c r="D216" s="42"/>
      <c r="E216" s="42"/>
      <c r="F216" s="42"/>
      <c r="G216" s="44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 ht="15" x14ac:dyDescent="0.2">
      <c r="A217" s="40"/>
      <c r="B217" s="40"/>
      <c r="D217" s="42"/>
      <c r="E217" s="42"/>
      <c r="F217" s="42"/>
      <c r="G217" s="44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 ht="15" x14ac:dyDescent="0.2">
      <c r="A218" s="40"/>
      <c r="B218" s="40"/>
      <c r="D218" s="42"/>
      <c r="E218" s="42"/>
      <c r="F218" s="42"/>
      <c r="G218" s="44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 ht="15" x14ac:dyDescent="0.2">
      <c r="A219" s="40"/>
      <c r="B219" s="40"/>
      <c r="D219" s="42"/>
      <c r="E219" s="42"/>
      <c r="F219" s="42"/>
      <c r="G219" s="44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 ht="15" x14ac:dyDescent="0.2">
      <c r="A220" s="40"/>
      <c r="B220" s="40"/>
      <c r="D220" s="42"/>
      <c r="E220" s="42"/>
      <c r="F220" s="42"/>
      <c r="G220" s="44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 ht="15" x14ac:dyDescent="0.2">
      <c r="A221" s="40"/>
      <c r="B221" s="40"/>
      <c r="D221" s="42"/>
      <c r="E221" s="42"/>
      <c r="F221" s="42"/>
      <c r="G221" s="44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 ht="15" x14ac:dyDescent="0.2">
      <c r="A222" s="40"/>
      <c r="B222" s="40"/>
      <c r="D222" s="42"/>
      <c r="E222" s="42"/>
      <c r="F222" s="42"/>
      <c r="G222" s="44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 ht="15" x14ac:dyDescent="0.2">
      <c r="A223" s="40"/>
      <c r="B223" s="40"/>
      <c r="D223" s="42"/>
      <c r="E223" s="42"/>
      <c r="F223" s="42"/>
      <c r="G223" s="44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 ht="15" x14ac:dyDescent="0.2">
      <c r="A224" s="40"/>
      <c r="B224" s="40"/>
      <c r="D224" s="42"/>
      <c r="E224" s="42"/>
      <c r="F224" s="42"/>
      <c r="G224" s="44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 ht="15" x14ac:dyDescent="0.2">
      <c r="A225" s="40"/>
      <c r="B225" s="40"/>
      <c r="D225" s="42"/>
      <c r="E225" s="42"/>
      <c r="F225" s="42"/>
      <c r="G225" s="44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 ht="15" x14ac:dyDescent="0.2">
      <c r="A226" s="40"/>
      <c r="B226" s="40"/>
      <c r="D226" s="42"/>
      <c r="E226" s="42"/>
      <c r="F226" s="42"/>
      <c r="G226" s="44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 ht="15" x14ac:dyDescent="0.2">
      <c r="A227" s="40"/>
      <c r="B227" s="40"/>
      <c r="D227" s="42"/>
      <c r="E227" s="42"/>
      <c r="F227" s="42"/>
      <c r="G227" s="44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 ht="15" x14ac:dyDescent="0.2">
      <c r="A228" s="40"/>
      <c r="B228" s="40"/>
      <c r="D228" s="42"/>
      <c r="E228" s="42"/>
      <c r="F228" s="42"/>
      <c r="G228" s="44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 ht="15" x14ac:dyDescent="0.2">
      <c r="A229" s="40"/>
      <c r="B229" s="40"/>
      <c r="D229" s="42"/>
      <c r="E229" s="42"/>
      <c r="F229" s="42"/>
      <c r="G229" s="44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 ht="15" x14ac:dyDescent="0.2">
      <c r="A230" s="40"/>
      <c r="B230" s="40"/>
      <c r="D230" s="42"/>
      <c r="E230" s="42"/>
      <c r="F230" s="42"/>
      <c r="G230" s="44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 ht="15" x14ac:dyDescent="0.2">
      <c r="A231" s="40"/>
      <c r="B231" s="40"/>
      <c r="D231" s="42"/>
      <c r="E231" s="42"/>
      <c r="F231" s="42"/>
      <c r="G231" s="44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 ht="15" x14ac:dyDescent="0.2">
      <c r="A232" s="40"/>
      <c r="B232" s="40"/>
      <c r="D232" s="42"/>
      <c r="E232" s="42"/>
      <c r="F232" s="42"/>
      <c r="G232" s="44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 ht="15" x14ac:dyDescent="0.2">
      <c r="A233" s="40"/>
      <c r="B233" s="40"/>
      <c r="D233" s="42"/>
      <c r="E233" s="42"/>
      <c r="F233" s="42"/>
      <c r="G233" s="44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 ht="15" x14ac:dyDescent="0.2">
      <c r="A234" s="40"/>
      <c r="B234" s="40"/>
      <c r="D234" s="42"/>
      <c r="E234" s="42"/>
      <c r="F234" s="42"/>
      <c r="G234" s="44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 ht="15" x14ac:dyDescent="0.2">
      <c r="A235" s="40"/>
      <c r="B235" s="40"/>
      <c r="D235" s="42"/>
      <c r="E235" s="42"/>
      <c r="F235" s="42"/>
      <c r="G235" s="44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 ht="15" x14ac:dyDescent="0.2">
      <c r="A236" s="40"/>
      <c r="B236" s="40"/>
      <c r="D236" s="42"/>
      <c r="E236" s="42"/>
      <c r="F236" s="42"/>
      <c r="G236" s="44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 ht="15" x14ac:dyDescent="0.2">
      <c r="A237" s="40"/>
      <c r="B237" s="40"/>
      <c r="D237" s="42"/>
      <c r="E237" s="42"/>
      <c r="F237" s="42"/>
      <c r="G237" s="44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 ht="15" x14ac:dyDescent="0.2">
      <c r="A238" s="40"/>
      <c r="B238" s="40"/>
      <c r="D238" s="42"/>
      <c r="E238" s="42"/>
      <c r="F238" s="42"/>
      <c r="G238" s="44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 ht="15" x14ac:dyDescent="0.2">
      <c r="A239" s="40"/>
      <c r="B239" s="40"/>
      <c r="D239" s="42"/>
      <c r="E239" s="42"/>
      <c r="F239" s="42"/>
      <c r="G239" s="44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 ht="15" x14ac:dyDescent="0.2">
      <c r="A240" s="40"/>
      <c r="B240" s="40"/>
      <c r="D240" s="42"/>
      <c r="E240" s="42"/>
      <c r="F240" s="42"/>
      <c r="G240" s="44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 ht="15" x14ac:dyDescent="0.2">
      <c r="A241" s="40"/>
      <c r="B241" s="40"/>
      <c r="D241" s="42"/>
      <c r="E241" s="42"/>
      <c r="F241" s="42"/>
      <c r="G241" s="44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 ht="15" x14ac:dyDescent="0.2">
      <c r="A242" s="40"/>
      <c r="B242" s="40"/>
      <c r="D242" s="42"/>
      <c r="E242" s="42"/>
      <c r="F242" s="42"/>
      <c r="G242" s="44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 ht="15" x14ac:dyDescent="0.2">
      <c r="A243" s="40"/>
      <c r="B243" s="40"/>
      <c r="D243" s="42"/>
      <c r="E243" s="42"/>
      <c r="F243" s="42"/>
      <c r="G243" s="44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 ht="15" x14ac:dyDescent="0.2">
      <c r="A244" s="40"/>
      <c r="B244" s="40"/>
      <c r="D244" s="42"/>
      <c r="E244" s="42"/>
      <c r="F244" s="42"/>
      <c r="G244" s="4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 ht="15" x14ac:dyDescent="0.2">
      <c r="A245" s="40"/>
      <c r="B245" s="40"/>
      <c r="D245" s="42"/>
      <c r="E245" s="42"/>
      <c r="F245" s="42"/>
      <c r="G245" s="4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 ht="15" x14ac:dyDescent="0.2">
      <c r="A246" s="40"/>
      <c r="B246" s="40"/>
      <c r="D246" s="42"/>
      <c r="E246" s="42"/>
      <c r="F246" s="42"/>
      <c r="G246" s="4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 ht="15" x14ac:dyDescent="0.2">
      <c r="A247" s="40"/>
      <c r="B247" s="40"/>
      <c r="D247" s="42"/>
      <c r="E247" s="42"/>
      <c r="F247" s="42"/>
      <c r="G247" s="4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 ht="15" x14ac:dyDescent="0.2">
      <c r="A248" s="40"/>
      <c r="B248" s="40"/>
      <c r="D248" s="42"/>
      <c r="E248" s="42"/>
      <c r="F248" s="42"/>
      <c r="G248" s="4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 ht="15" x14ac:dyDescent="0.2">
      <c r="A249" s="40"/>
      <c r="B249" s="40"/>
      <c r="D249" s="42"/>
      <c r="E249" s="42"/>
      <c r="F249" s="42"/>
      <c r="G249" s="4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 ht="15" x14ac:dyDescent="0.2">
      <c r="A250" s="40"/>
      <c r="B250" s="40"/>
      <c r="D250" s="42"/>
      <c r="E250" s="42"/>
      <c r="F250" s="42"/>
      <c r="G250" s="4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 ht="15" x14ac:dyDescent="0.2">
      <c r="A251" s="40"/>
      <c r="B251" s="40"/>
      <c r="D251" s="42"/>
      <c r="E251" s="42"/>
      <c r="F251" s="42"/>
      <c r="G251" s="4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 ht="15" x14ac:dyDescent="0.2">
      <c r="A252" s="40"/>
      <c r="B252" s="40"/>
      <c r="D252" s="42"/>
      <c r="E252" s="42"/>
      <c r="F252" s="42"/>
      <c r="G252" s="4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 ht="15" x14ac:dyDescent="0.2">
      <c r="A253" s="40"/>
      <c r="B253" s="40"/>
      <c r="D253" s="42"/>
      <c r="E253" s="42"/>
      <c r="F253" s="42"/>
      <c r="G253" s="4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 ht="15" x14ac:dyDescent="0.2">
      <c r="A254" s="40"/>
      <c r="B254" s="40"/>
      <c r="D254" s="42"/>
      <c r="E254" s="42"/>
      <c r="F254" s="42"/>
      <c r="G254" s="4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 ht="15" x14ac:dyDescent="0.2">
      <c r="A255" s="40"/>
      <c r="B255" s="40"/>
      <c r="D255" s="42"/>
      <c r="E255" s="42"/>
      <c r="F255" s="42"/>
      <c r="G255" s="4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 ht="15" x14ac:dyDescent="0.2">
      <c r="A256" s="40"/>
      <c r="B256" s="40"/>
      <c r="D256" s="42"/>
      <c r="E256" s="42"/>
      <c r="F256" s="42"/>
      <c r="G256" s="4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 ht="15" x14ac:dyDescent="0.2">
      <c r="A257" s="40"/>
      <c r="B257" s="40"/>
      <c r="D257" s="42"/>
      <c r="E257" s="42"/>
      <c r="F257" s="42"/>
      <c r="G257" s="4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 ht="15" x14ac:dyDescent="0.2">
      <c r="A258" s="40"/>
      <c r="B258" s="40"/>
      <c r="D258" s="42"/>
      <c r="E258" s="42"/>
      <c r="F258" s="42"/>
      <c r="G258" s="4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 ht="15" x14ac:dyDescent="0.2">
      <c r="A259" s="40"/>
      <c r="B259" s="40"/>
      <c r="D259" s="42"/>
      <c r="E259" s="42"/>
      <c r="F259" s="42"/>
      <c r="G259" s="4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 ht="15" x14ac:dyDescent="0.2">
      <c r="A260" s="40"/>
      <c r="B260" s="40"/>
      <c r="D260" s="42"/>
      <c r="E260" s="42"/>
      <c r="F260" s="42"/>
      <c r="G260" s="4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 ht="15" x14ac:dyDescent="0.2">
      <c r="A261" s="40"/>
      <c r="B261" s="40"/>
      <c r="D261" s="42"/>
      <c r="E261" s="42"/>
      <c r="F261" s="42"/>
      <c r="G261" s="4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 ht="15" x14ac:dyDescent="0.2">
      <c r="A262" s="40"/>
      <c r="B262" s="40"/>
      <c r="D262" s="42"/>
      <c r="E262" s="42"/>
      <c r="F262" s="42"/>
      <c r="G262" s="4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 ht="15" x14ac:dyDescent="0.2">
      <c r="A263" s="40"/>
      <c r="B263" s="40"/>
      <c r="D263" s="42"/>
      <c r="E263" s="42"/>
      <c r="F263" s="42"/>
      <c r="G263" s="4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 ht="15" x14ac:dyDescent="0.2">
      <c r="A264" s="40"/>
      <c r="B264" s="40"/>
      <c r="D264" s="42"/>
      <c r="E264" s="42"/>
      <c r="F264" s="42"/>
      <c r="G264" s="4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 ht="15" x14ac:dyDescent="0.2">
      <c r="A265" s="40"/>
      <c r="B265" s="40"/>
      <c r="D265" s="42"/>
      <c r="E265" s="42"/>
      <c r="F265" s="42"/>
      <c r="G265" s="4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 ht="15" x14ac:dyDescent="0.2">
      <c r="A266" s="40"/>
      <c r="B266" s="40"/>
      <c r="D266" s="42"/>
      <c r="E266" s="42"/>
      <c r="F266" s="42"/>
      <c r="G266" s="4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 ht="15" x14ac:dyDescent="0.2">
      <c r="A267" s="40"/>
      <c r="B267" s="40"/>
      <c r="D267" s="42"/>
      <c r="E267" s="42"/>
      <c r="F267" s="42"/>
      <c r="G267" s="4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 ht="15" x14ac:dyDescent="0.2">
      <c r="A268" s="40"/>
      <c r="B268" s="40"/>
      <c r="D268" s="42"/>
      <c r="E268" s="42"/>
      <c r="F268" s="42"/>
      <c r="G268" s="4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 ht="15" x14ac:dyDescent="0.2">
      <c r="A269" s="40"/>
      <c r="B269" s="40"/>
      <c r="D269" s="42"/>
      <c r="E269" s="42"/>
      <c r="F269" s="42"/>
      <c r="G269" s="4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 ht="15" x14ac:dyDescent="0.2">
      <c r="A270" s="40"/>
      <c r="B270" s="40"/>
      <c r="D270" s="42"/>
      <c r="E270" s="42"/>
      <c r="F270" s="42"/>
      <c r="G270" s="4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 ht="15" x14ac:dyDescent="0.2">
      <c r="A271" s="40"/>
      <c r="B271" s="40"/>
      <c r="D271" s="42"/>
      <c r="E271" s="42"/>
      <c r="F271" s="42"/>
      <c r="G271" s="4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 ht="15" x14ac:dyDescent="0.2">
      <c r="A272" s="40"/>
      <c r="B272" s="40"/>
      <c r="D272" s="42"/>
      <c r="E272" s="42"/>
      <c r="F272" s="42"/>
      <c r="G272" s="4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 ht="15" x14ac:dyDescent="0.2">
      <c r="A273" s="40"/>
      <c r="B273" s="40"/>
      <c r="D273" s="42"/>
      <c r="E273" s="42"/>
      <c r="F273" s="42"/>
      <c r="G273" s="4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 ht="15" x14ac:dyDescent="0.2">
      <c r="A274" s="40"/>
      <c r="B274" s="40"/>
      <c r="D274" s="42"/>
      <c r="E274" s="42"/>
      <c r="F274" s="42"/>
      <c r="G274" s="4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 ht="15" x14ac:dyDescent="0.2">
      <c r="A275" s="40"/>
      <c r="B275" s="40"/>
      <c r="D275" s="42"/>
      <c r="E275" s="42"/>
      <c r="F275" s="42"/>
      <c r="G275" s="4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 ht="15" x14ac:dyDescent="0.2">
      <c r="A276" s="40"/>
      <c r="B276" s="40"/>
      <c r="D276" s="42"/>
      <c r="E276" s="42"/>
      <c r="F276" s="42"/>
      <c r="G276" s="4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 ht="15" x14ac:dyDescent="0.2">
      <c r="A277" s="40"/>
      <c r="B277" s="40"/>
      <c r="D277" s="42"/>
      <c r="E277" s="42"/>
      <c r="F277" s="42"/>
      <c r="G277" s="4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 ht="15" x14ac:dyDescent="0.2">
      <c r="A278" s="40"/>
      <c r="B278" s="40"/>
      <c r="D278" s="42"/>
      <c r="E278" s="42"/>
      <c r="F278" s="42"/>
      <c r="G278" s="4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 ht="15" x14ac:dyDescent="0.2">
      <c r="A279" s="40"/>
      <c r="B279" s="40"/>
      <c r="D279" s="42"/>
      <c r="E279" s="42"/>
      <c r="F279" s="42"/>
      <c r="G279" s="4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 ht="15" x14ac:dyDescent="0.2">
      <c r="A280" s="40"/>
      <c r="B280" s="40"/>
      <c r="D280" s="42"/>
      <c r="E280" s="42"/>
      <c r="F280" s="42"/>
      <c r="G280" s="4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 ht="15" x14ac:dyDescent="0.2">
      <c r="A281" s="40"/>
      <c r="B281" s="40"/>
      <c r="D281" s="42"/>
      <c r="E281" s="42"/>
      <c r="F281" s="42"/>
      <c r="G281" s="4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 ht="15" x14ac:dyDescent="0.2">
      <c r="A282" s="40"/>
      <c r="B282" s="40"/>
      <c r="D282" s="42"/>
      <c r="E282" s="42"/>
      <c r="F282" s="42"/>
      <c r="G282" s="4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 ht="15" x14ac:dyDescent="0.2">
      <c r="A283" s="40"/>
      <c r="B283" s="40"/>
      <c r="D283" s="42"/>
      <c r="E283" s="42"/>
      <c r="F283" s="42"/>
      <c r="G283" s="4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 ht="15" x14ac:dyDescent="0.2">
      <c r="A284" s="40"/>
      <c r="B284" s="40"/>
      <c r="D284" s="42"/>
      <c r="E284" s="42"/>
      <c r="F284" s="42"/>
      <c r="G284" s="4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 ht="15" x14ac:dyDescent="0.2">
      <c r="A285" s="40"/>
      <c r="B285" s="40"/>
      <c r="D285" s="42"/>
      <c r="E285" s="42"/>
      <c r="F285" s="42"/>
      <c r="G285" s="4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 ht="15" x14ac:dyDescent="0.2">
      <c r="A286" s="40"/>
      <c r="B286" s="40"/>
      <c r="D286" s="42"/>
      <c r="E286" s="42"/>
      <c r="F286" s="42"/>
      <c r="G286" s="4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 ht="15" x14ac:dyDescent="0.2">
      <c r="A287" s="40"/>
      <c r="B287" s="40"/>
      <c r="D287" s="42"/>
      <c r="E287" s="42"/>
      <c r="F287" s="42"/>
      <c r="G287" s="4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 ht="15" x14ac:dyDescent="0.2">
      <c r="A288" s="40"/>
      <c r="B288" s="40"/>
      <c r="D288" s="42"/>
      <c r="E288" s="42"/>
      <c r="F288" s="42"/>
      <c r="G288" s="4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 ht="15" x14ac:dyDescent="0.2">
      <c r="A289" s="40"/>
      <c r="B289" s="40"/>
      <c r="D289" s="42"/>
      <c r="E289" s="42"/>
      <c r="F289" s="42"/>
      <c r="G289" s="4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 ht="15" x14ac:dyDescent="0.2">
      <c r="A290" s="40"/>
      <c r="B290" s="40"/>
      <c r="D290" s="42"/>
      <c r="E290" s="42"/>
      <c r="F290" s="42"/>
      <c r="G290" s="4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 ht="15" x14ac:dyDescent="0.2">
      <c r="A291" s="40"/>
      <c r="B291" s="40"/>
      <c r="D291" s="42"/>
      <c r="E291" s="42"/>
      <c r="F291" s="42"/>
      <c r="G291" s="4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 ht="15" x14ac:dyDescent="0.2">
      <c r="A292" s="40"/>
      <c r="B292" s="40"/>
      <c r="D292" s="42"/>
      <c r="E292" s="42"/>
      <c r="F292" s="42"/>
      <c r="G292" s="4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 ht="15" x14ac:dyDescent="0.2">
      <c r="A293" s="40"/>
      <c r="B293" s="40"/>
      <c r="D293" s="42"/>
      <c r="E293" s="42"/>
      <c r="F293" s="42"/>
      <c r="G293" s="4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 ht="15" x14ac:dyDescent="0.2">
      <c r="A294" s="40"/>
      <c r="B294" s="40"/>
      <c r="D294" s="42"/>
      <c r="E294" s="42"/>
      <c r="F294" s="42"/>
      <c r="G294" s="4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 ht="15" x14ac:dyDescent="0.2">
      <c r="A295" s="40"/>
      <c r="B295" s="40"/>
      <c r="D295" s="42"/>
      <c r="E295" s="42"/>
      <c r="F295" s="42"/>
      <c r="G295" s="4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 ht="15" x14ac:dyDescent="0.2">
      <c r="A296" s="40"/>
      <c r="B296" s="40"/>
      <c r="D296" s="42"/>
      <c r="E296" s="42"/>
      <c r="F296" s="42"/>
      <c r="G296" s="4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 ht="15" x14ac:dyDescent="0.2">
      <c r="A297" s="40"/>
      <c r="B297" s="40"/>
      <c r="D297" s="42"/>
      <c r="E297" s="42"/>
      <c r="F297" s="42"/>
      <c r="G297" s="4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 ht="15" x14ac:dyDescent="0.2">
      <c r="A298" s="40"/>
      <c r="B298" s="40"/>
      <c r="D298" s="42"/>
      <c r="E298" s="42"/>
      <c r="F298" s="42"/>
      <c r="G298" s="4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 ht="15" x14ac:dyDescent="0.2">
      <c r="A299" s="40"/>
      <c r="B299" s="40"/>
      <c r="D299" s="42"/>
      <c r="E299" s="42"/>
      <c r="F299" s="42"/>
      <c r="G299" s="4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 ht="15" x14ac:dyDescent="0.2">
      <c r="A300" s="40"/>
      <c r="B300" s="40"/>
      <c r="D300" s="42"/>
      <c r="E300" s="42"/>
      <c r="F300" s="42"/>
      <c r="G300" s="4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 ht="15" x14ac:dyDescent="0.2">
      <c r="A301" s="40"/>
      <c r="B301" s="40"/>
      <c r="D301" s="42"/>
      <c r="E301" s="42"/>
      <c r="F301" s="42"/>
      <c r="G301" s="4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 ht="15" x14ac:dyDescent="0.2">
      <c r="A302" s="40"/>
      <c r="B302" s="40"/>
      <c r="D302" s="42"/>
      <c r="E302" s="42"/>
      <c r="F302" s="42"/>
      <c r="G302" s="4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 ht="15" x14ac:dyDescent="0.2">
      <c r="A303" s="40"/>
      <c r="B303" s="40"/>
      <c r="D303" s="42"/>
      <c r="E303" s="42"/>
      <c r="F303" s="42"/>
      <c r="G303" s="4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 ht="15" x14ac:dyDescent="0.2">
      <c r="A304" s="40"/>
      <c r="B304" s="40"/>
      <c r="D304" s="42"/>
      <c r="E304" s="42"/>
      <c r="F304" s="42"/>
      <c r="G304" s="4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 ht="15" x14ac:dyDescent="0.2">
      <c r="A305" s="40"/>
      <c r="B305" s="40"/>
      <c r="D305" s="42"/>
      <c r="E305" s="42"/>
      <c r="F305" s="42"/>
      <c r="G305" s="4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 ht="15" x14ac:dyDescent="0.2">
      <c r="A306" s="40"/>
      <c r="B306" s="40"/>
      <c r="D306" s="42"/>
      <c r="E306" s="42"/>
      <c r="F306" s="42"/>
      <c r="G306" s="4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 ht="15" x14ac:dyDescent="0.2">
      <c r="A307" s="40"/>
      <c r="B307" s="40"/>
      <c r="D307" s="42"/>
      <c r="E307" s="42"/>
      <c r="F307" s="42"/>
      <c r="G307" s="4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 ht="15" x14ac:dyDescent="0.2">
      <c r="A308" s="40"/>
      <c r="B308" s="40"/>
      <c r="D308" s="42"/>
      <c r="E308" s="42"/>
      <c r="F308" s="42"/>
      <c r="G308" s="4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 ht="15" x14ac:dyDescent="0.2">
      <c r="A309" s="40"/>
      <c r="B309" s="40"/>
      <c r="D309" s="42"/>
      <c r="E309" s="42"/>
      <c r="F309" s="42"/>
      <c r="G309" s="4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 ht="15" x14ac:dyDescent="0.2">
      <c r="A310" s="40"/>
      <c r="B310" s="40"/>
      <c r="D310" s="42"/>
      <c r="E310" s="42"/>
      <c r="F310" s="42"/>
      <c r="G310" s="4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 ht="15" x14ac:dyDescent="0.2">
      <c r="A311" s="40"/>
      <c r="B311" s="40"/>
      <c r="D311" s="42"/>
      <c r="E311" s="42"/>
      <c r="F311" s="42"/>
      <c r="G311" s="4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 ht="15" x14ac:dyDescent="0.2">
      <c r="A312" s="40"/>
      <c r="B312" s="40"/>
      <c r="D312" s="42"/>
      <c r="E312" s="42"/>
      <c r="F312" s="42"/>
      <c r="G312" s="4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 ht="15" x14ac:dyDescent="0.2">
      <c r="A313" s="40"/>
      <c r="B313" s="40"/>
      <c r="D313" s="42"/>
      <c r="E313" s="42"/>
      <c r="F313" s="42"/>
      <c r="G313" s="4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 ht="15" x14ac:dyDescent="0.2">
      <c r="A314" s="40"/>
      <c r="B314" s="40"/>
      <c r="D314" s="42"/>
      <c r="E314" s="42"/>
      <c r="F314" s="42"/>
      <c r="G314" s="4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 ht="15" x14ac:dyDescent="0.2">
      <c r="A315" s="40"/>
      <c r="B315" s="40"/>
      <c r="D315" s="42"/>
      <c r="E315" s="42"/>
      <c r="F315" s="42"/>
      <c r="G315" s="4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 ht="15" x14ac:dyDescent="0.2">
      <c r="A316" s="40"/>
      <c r="B316" s="40"/>
      <c r="D316" s="42"/>
      <c r="E316" s="42"/>
      <c r="F316" s="42"/>
      <c r="G316" s="4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 ht="15" x14ac:dyDescent="0.2">
      <c r="A317" s="40"/>
      <c r="B317" s="40"/>
      <c r="D317" s="42"/>
      <c r="E317" s="42"/>
      <c r="F317" s="42"/>
      <c r="G317" s="4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 ht="15" x14ac:dyDescent="0.2">
      <c r="A318" s="40"/>
      <c r="B318" s="40"/>
      <c r="D318" s="42"/>
      <c r="E318" s="42"/>
      <c r="F318" s="42"/>
      <c r="G318" s="4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 ht="15" x14ac:dyDescent="0.2">
      <c r="A319" s="40"/>
      <c r="B319" s="40"/>
      <c r="D319" s="42"/>
      <c r="E319" s="42"/>
      <c r="F319" s="42"/>
      <c r="G319" s="4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 ht="15" x14ac:dyDescent="0.2">
      <c r="A320" s="40"/>
      <c r="B320" s="40"/>
      <c r="D320" s="42"/>
      <c r="E320" s="42"/>
      <c r="F320" s="42"/>
      <c r="G320" s="4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 ht="15" x14ac:dyDescent="0.2">
      <c r="A321" s="40"/>
      <c r="B321" s="40"/>
      <c r="D321" s="42"/>
      <c r="E321" s="42"/>
      <c r="F321" s="42"/>
      <c r="G321" s="4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 ht="15" x14ac:dyDescent="0.2">
      <c r="A322" s="40"/>
      <c r="B322" s="40"/>
      <c r="D322" s="42"/>
      <c r="E322" s="42"/>
      <c r="F322" s="42"/>
      <c r="G322" s="4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 ht="15" x14ac:dyDescent="0.2">
      <c r="A323" s="40"/>
      <c r="B323" s="40"/>
      <c r="D323" s="42"/>
      <c r="E323" s="42"/>
      <c r="F323" s="42"/>
      <c r="G323" s="4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 ht="15" x14ac:dyDescent="0.2">
      <c r="A324" s="40"/>
      <c r="B324" s="40"/>
      <c r="D324" s="42"/>
      <c r="E324" s="42"/>
      <c r="F324" s="42"/>
      <c r="G324" s="4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 ht="15" x14ac:dyDescent="0.2">
      <c r="A325" s="40"/>
      <c r="B325" s="40"/>
      <c r="D325" s="42"/>
      <c r="E325" s="42"/>
      <c r="F325" s="42"/>
      <c r="G325" s="4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 ht="15" x14ac:dyDescent="0.2">
      <c r="A326" s="40"/>
      <c r="B326" s="40"/>
      <c r="D326" s="42"/>
      <c r="E326" s="42"/>
      <c r="F326" s="42"/>
      <c r="G326" s="4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 ht="15" x14ac:dyDescent="0.2">
      <c r="A327" s="40"/>
      <c r="B327" s="40"/>
      <c r="D327" s="42"/>
      <c r="E327" s="42"/>
      <c r="F327" s="42"/>
      <c r="G327" s="4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 ht="15" x14ac:dyDescent="0.2">
      <c r="A328" s="40"/>
      <c r="B328" s="40"/>
      <c r="D328" s="42"/>
      <c r="E328" s="42"/>
      <c r="F328" s="42"/>
      <c r="G328" s="4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 ht="15" x14ac:dyDescent="0.2">
      <c r="A329" s="40"/>
      <c r="B329" s="40"/>
      <c r="D329" s="42"/>
      <c r="E329" s="42"/>
      <c r="F329" s="42"/>
      <c r="G329" s="4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 ht="15" x14ac:dyDescent="0.2">
      <c r="A330" s="40"/>
      <c r="B330" s="40"/>
      <c r="D330" s="42"/>
      <c r="E330" s="42"/>
      <c r="F330" s="42"/>
      <c r="G330" s="4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 ht="15" x14ac:dyDescent="0.2">
      <c r="A331" s="40"/>
      <c r="B331" s="40"/>
      <c r="D331" s="42"/>
      <c r="E331" s="42"/>
      <c r="F331" s="42"/>
      <c r="G331" s="4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 ht="15" x14ac:dyDescent="0.2">
      <c r="A332" s="40"/>
      <c r="B332" s="40"/>
      <c r="D332" s="42"/>
      <c r="E332" s="42"/>
      <c r="F332" s="42"/>
      <c r="G332" s="4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 ht="15" x14ac:dyDescent="0.2">
      <c r="A333" s="40"/>
      <c r="B333" s="40"/>
      <c r="D333" s="42"/>
      <c r="E333" s="42"/>
      <c r="F333" s="42"/>
      <c r="G333" s="4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 ht="15" x14ac:dyDescent="0.2">
      <c r="A334" s="40"/>
      <c r="B334" s="40"/>
      <c r="D334" s="42"/>
      <c r="E334" s="42"/>
      <c r="F334" s="42"/>
      <c r="G334" s="4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 ht="15" x14ac:dyDescent="0.2">
      <c r="A335" s="40"/>
      <c r="B335" s="40"/>
      <c r="D335" s="42"/>
      <c r="E335" s="42"/>
      <c r="F335" s="42"/>
      <c r="G335" s="4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 ht="15" x14ac:dyDescent="0.2">
      <c r="A336" s="40"/>
      <c r="B336" s="40"/>
      <c r="D336" s="42"/>
      <c r="E336" s="42"/>
      <c r="F336" s="42"/>
      <c r="G336" s="4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 ht="15" x14ac:dyDescent="0.2">
      <c r="A337" s="40"/>
      <c r="B337" s="40"/>
      <c r="D337" s="42"/>
      <c r="E337" s="42"/>
      <c r="F337" s="42"/>
      <c r="G337" s="4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 ht="15" x14ac:dyDescent="0.2">
      <c r="A338" s="40"/>
      <c r="B338" s="40"/>
      <c r="D338" s="42"/>
      <c r="E338" s="42"/>
      <c r="F338" s="42"/>
      <c r="G338" s="4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 ht="15" x14ac:dyDescent="0.2">
      <c r="A339" s="40"/>
      <c r="B339" s="40"/>
      <c r="D339" s="42"/>
      <c r="E339" s="42"/>
      <c r="F339" s="42"/>
      <c r="G339" s="4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 ht="15" x14ac:dyDescent="0.2">
      <c r="A340" s="40"/>
      <c r="B340" s="40"/>
      <c r="D340" s="42"/>
      <c r="E340" s="42"/>
      <c r="F340" s="42"/>
      <c r="G340" s="4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 ht="15" x14ac:dyDescent="0.2">
      <c r="A341" s="40"/>
      <c r="B341" s="40"/>
      <c r="D341" s="42"/>
      <c r="E341" s="42"/>
      <c r="F341" s="42"/>
      <c r="G341" s="4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 ht="15" x14ac:dyDescent="0.2">
      <c r="A342" s="40"/>
      <c r="B342" s="40"/>
      <c r="D342" s="42"/>
      <c r="E342" s="42"/>
      <c r="F342" s="42"/>
      <c r="G342" s="4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 ht="15" x14ac:dyDescent="0.2">
      <c r="A343" s="40"/>
      <c r="B343" s="40"/>
      <c r="D343" s="42"/>
      <c r="E343" s="42"/>
      <c r="F343" s="42"/>
      <c r="G343" s="4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 ht="15" x14ac:dyDescent="0.2">
      <c r="A344" s="40"/>
      <c r="B344" s="40"/>
      <c r="D344" s="42"/>
      <c r="E344" s="42"/>
      <c r="F344" s="42"/>
      <c r="G344" s="4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 ht="15" x14ac:dyDescent="0.2">
      <c r="A345" s="40"/>
      <c r="B345" s="40"/>
      <c r="D345" s="42"/>
      <c r="E345" s="42"/>
      <c r="F345" s="42"/>
      <c r="G345" s="4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 ht="15" x14ac:dyDescent="0.2">
      <c r="A346" s="40"/>
      <c r="B346" s="40"/>
      <c r="D346" s="42"/>
      <c r="E346" s="42"/>
      <c r="F346" s="42"/>
      <c r="G346" s="4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 ht="15" x14ac:dyDescent="0.2">
      <c r="A347" s="40"/>
      <c r="B347" s="40"/>
      <c r="D347" s="42"/>
      <c r="E347" s="42"/>
      <c r="F347" s="42"/>
      <c r="G347" s="4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 ht="15" x14ac:dyDescent="0.2">
      <c r="A348" s="40"/>
      <c r="B348" s="40"/>
      <c r="D348" s="42"/>
      <c r="E348" s="42"/>
      <c r="F348" s="42"/>
      <c r="G348" s="4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 ht="15" x14ac:dyDescent="0.2">
      <c r="A349" s="40"/>
      <c r="B349" s="40"/>
      <c r="D349" s="42"/>
      <c r="E349" s="42"/>
      <c r="F349" s="42"/>
      <c r="G349" s="4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 ht="15" x14ac:dyDescent="0.2">
      <c r="A350" s="40"/>
      <c r="B350" s="40"/>
      <c r="D350" s="42"/>
      <c r="E350" s="42"/>
      <c r="F350" s="42"/>
      <c r="G350" s="4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 ht="15" x14ac:dyDescent="0.2">
      <c r="A351" s="40"/>
      <c r="B351" s="40"/>
      <c r="D351" s="42"/>
      <c r="E351" s="42"/>
      <c r="F351" s="42"/>
      <c r="G351" s="4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 ht="15" x14ac:dyDescent="0.2">
      <c r="A352" s="40"/>
      <c r="B352" s="40"/>
      <c r="D352" s="42"/>
      <c r="E352" s="42"/>
      <c r="F352" s="42"/>
      <c r="G352" s="4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 ht="15" x14ac:dyDescent="0.2">
      <c r="A353" s="40"/>
      <c r="B353" s="40"/>
      <c r="D353" s="42"/>
      <c r="E353" s="42"/>
      <c r="F353" s="42"/>
      <c r="G353" s="4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 ht="15" x14ac:dyDescent="0.2">
      <c r="A354" s="40"/>
      <c r="B354" s="40"/>
      <c r="D354" s="42"/>
      <c r="E354" s="42"/>
      <c r="F354" s="42"/>
      <c r="G354" s="4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 ht="15" x14ac:dyDescent="0.2">
      <c r="A355" s="40"/>
      <c r="B355" s="40"/>
      <c r="D355" s="42"/>
      <c r="E355" s="42"/>
      <c r="F355" s="42"/>
      <c r="G355" s="4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 ht="15" x14ac:dyDescent="0.2">
      <c r="A356" s="40"/>
      <c r="B356" s="40"/>
      <c r="D356" s="42"/>
      <c r="E356" s="42"/>
      <c r="F356" s="42"/>
      <c r="G356" s="4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 ht="15" x14ac:dyDescent="0.2">
      <c r="A357" s="40"/>
      <c r="B357" s="40"/>
      <c r="D357" s="42"/>
      <c r="E357" s="42"/>
      <c r="F357" s="42"/>
      <c r="G357" s="4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 ht="15" x14ac:dyDescent="0.2">
      <c r="A358" s="40"/>
      <c r="B358" s="40"/>
      <c r="D358" s="42"/>
      <c r="E358" s="42"/>
      <c r="F358" s="42"/>
      <c r="G358" s="4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 ht="15" x14ac:dyDescent="0.2">
      <c r="A359" s="40"/>
      <c r="B359" s="40"/>
      <c r="D359" s="42"/>
      <c r="E359" s="42"/>
      <c r="F359" s="42"/>
      <c r="G359" s="4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 ht="15" x14ac:dyDescent="0.2">
      <c r="A360" s="40"/>
      <c r="B360" s="40"/>
      <c r="D360" s="42"/>
      <c r="E360" s="42"/>
      <c r="F360" s="42"/>
      <c r="G360" s="4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 ht="15" x14ac:dyDescent="0.2">
      <c r="A361" s="40"/>
      <c r="B361" s="40"/>
      <c r="D361" s="42"/>
      <c r="E361" s="42"/>
      <c r="F361" s="42"/>
      <c r="G361" s="4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 ht="15" x14ac:dyDescent="0.2">
      <c r="A362" s="40"/>
      <c r="B362" s="40"/>
      <c r="D362" s="42"/>
      <c r="E362" s="42"/>
      <c r="F362" s="42"/>
      <c r="G362" s="4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 ht="15" x14ac:dyDescent="0.2">
      <c r="A363" s="40"/>
      <c r="B363" s="40"/>
      <c r="D363" s="42"/>
      <c r="E363" s="42"/>
      <c r="F363" s="42"/>
      <c r="G363" s="4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 ht="15" x14ac:dyDescent="0.2">
      <c r="A364" s="40"/>
      <c r="B364" s="40"/>
      <c r="D364" s="42"/>
      <c r="E364" s="42"/>
      <c r="F364" s="42"/>
      <c r="G364" s="4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 ht="15" x14ac:dyDescent="0.2">
      <c r="A365" s="40"/>
      <c r="B365" s="40"/>
      <c r="D365" s="42"/>
      <c r="E365" s="42"/>
      <c r="F365" s="42"/>
      <c r="G365" s="4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 ht="15" x14ac:dyDescent="0.2">
      <c r="A366" s="40"/>
      <c r="B366" s="40"/>
      <c r="D366" s="42"/>
      <c r="E366" s="42"/>
      <c r="F366" s="42"/>
      <c r="G366" s="4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 ht="15" x14ac:dyDescent="0.2">
      <c r="A367" s="40"/>
      <c r="B367" s="40"/>
      <c r="D367" s="42"/>
      <c r="E367" s="42"/>
      <c r="F367" s="42"/>
      <c r="G367" s="4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 ht="15" x14ac:dyDescent="0.2">
      <c r="A368" s="40"/>
      <c r="B368" s="40"/>
      <c r="D368" s="42"/>
      <c r="E368" s="42"/>
      <c r="F368" s="42"/>
      <c r="G368" s="4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 ht="15" x14ac:dyDescent="0.2">
      <c r="A369" s="40"/>
      <c r="B369" s="40"/>
      <c r="D369" s="42"/>
      <c r="E369" s="42"/>
      <c r="F369" s="42"/>
      <c r="G369" s="4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 ht="15" x14ac:dyDescent="0.2">
      <c r="A370" s="40"/>
      <c r="B370" s="40"/>
      <c r="D370" s="42"/>
      <c r="E370" s="42"/>
      <c r="F370" s="42"/>
      <c r="G370" s="4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 ht="15" x14ac:dyDescent="0.2">
      <c r="A371" s="40"/>
      <c r="B371" s="40"/>
      <c r="D371" s="42"/>
      <c r="E371" s="42"/>
      <c r="F371" s="42"/>
      <c r="G371" s="4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 ht="15" x14ac:dyDescent="0.2">
      <c r="A372" s="40"/>
      <c r="B372" s="40"/>
      <c r="D372" s="42"/>
      <c r="E372" s="42"/>
      <c r="F372" s="42"/>
      <c r="G372" s="4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 ht="15" x14ac:dyDescent="0.2">
      <c r="A373" s="40"/>
      <c r="B373" s="40"/>
      <c r="D373" s="42"/>
      <c r="E373" s="42"/>
      <c r="F373" s="42"/>
      <c r="G373" s="4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 ht="15" x14ac:dyDescent="0.2">
      <c r="A374" s="40"/>
      <c r="B374" s="40"/>
      <c r="D374" s="42"/>
      <c r="E374" s="42"/>
      <c r="F374" s="42"/>
      <c r="G374" s="4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 ht="15" x14ac:dyDescent="0.2">
      <c r="A375" s="40"/>
      <c r="B375" s="40"/>
      <c r="D375" s="42"/>
      <c r="E375" s="42"/>
      <c r="F375" s="42"/>
      <c r="G375" s="4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 ht="15" x14ac:dyDescent="0.2">
      <c r="A376" s="40"/>
      <c r="B376" s="40"/>
      <c r="D376" s="42"/>
      <c r="E376" s="42"/>
      <c r="F376" s="42"/>
      <c r="G376" s="4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 ht="15" x14ac:dyDescent="0.2">
      <c r="A377" s="40"/>
      <c r="B377" s="40"/>
      <c r="D377" s="42"/>
      <c r="E377" s="42"/>
      <c r="F377" s="42"/>
      <c r="G377" s="4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 ht="15" x14ac:dyDescent="0.2">
      <c r="A378" s="40"/>
      <c r="B378" s="40"/>
      <c r="D378" s="42"/>
      <c r="E378" s="42"/>
      <c r="F378" s="42"/>
      <c r="G378" s="4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 ht="15" x14ac:dyDescent="0.2">
      <c r="A379" s="40"/>
      <c r="B379" s="40"/>
      <c r="D379" s="42"/>
      <c r="E379" s="42"/>
      <c r="F379" s="42"/>
      <c r="G379" s="4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 ht="15" x14ac:dyDescent="0.2">
      <c r="A380" s="40"/>
      <c r="B380" s="40"/>
      <c r="D380" s="42"/>
      <c r="E380" s="42"/>
      <c r="F380" s="42"/>
      <c r="G380" s="4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 ht="15" x14ac:dyDescent="0.2">
      <c r="A381" s="40"/>
      <c r="B381" s="40"/>
      <c r="D381" s="42"/>
      <c r="E381" s="42"/>
      <c r="F381" s="42"/>
      <c r="G381" s="4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 ht="15" x14ac:dyDescent="0.2">
      <c r="A382" s="40"/>
      <c r="B382" s="40"/>
      <c r="D382" s="42"/>
      <c r="E382" s="42"/>
      <c r="F382" s="42"/>
      <c r="G382" s="4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 ht="15" x14ac:dyDescent="0.2">
      <c r="A383" s="40"/>
      <c r="B383" s="40"/>
      <c r="D383" s="42"/>
      <c r="E383" s="42"/>
      <c r="F383" s="42"/>
      <c r="G383" s="4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 ht="15" x14ac:dyDescent="0.2">
      <c r="A384" s="40"/>
      <c r="B384" s="40"/>
      <c r="D384" s="42"/>
      <c r="E384" s="42"/>
      <c r="F384" s="42"/>
      <c r="G384" s="4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 ht="15" x14ac:dyDescent="0.2">
      <c r="A385" s="40"/>
      <c r="B385" s="40"/>
      <c r="D385" s="42"/>
      <c r="E385" s="42"/>
      <c r="F385" s="42"/>
      <c r="G385" s="4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 ht="15" x14ac:dyDescent="0.2">
      <c r="A386" s="40"/>
      <c r="B386" s="40"/>
      <c r="D386" s="42"/>
      <c r="E386" s="42"/>
      <c r="F386" s="42"/>
      <c r="G386" s="4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 ht="15" x14ac:dyDescent="0.2">
      <c r="A387" s="40"/>
      <c r="B387" s="40"/>
      <c r="D387" s="42"/>
      <c r="E387" s="42"/>
      <c r="F387" s="42"/>
      <c r="G387" s="4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 ht="15" x14ac:dyDescent="0.2">
      <c r="A388" s="40"/>
      <c r="B388" s="40"/>
      <c r="D388" s="42"/>
      <c r="E388" s="42"/>
      <c r="F388" s="42"/>
      <c r="G388" s="4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 ht="15" x14ac:dyDescent="0.2">
      <c r="A389" s="40"/>
      <c r="B389" s="40"/>
      <c r="D389" s="42"/>
      <c r="E389" s="42"/>
      <c r="F389" s="42"/>
      <c r="G389" s="4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 ht="15" x14ac:dyDescent="0.2">
      <c r="A390" s="40"/>
      <c r="B390" s="40"/>
      <c r="D390" s="42"/>
      <c r="E390" s="42"/>
      <c r="F390" s="42"/>
      <c r="G390" s="4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 ht="15" x14ac:dyDescent="0.2">
      <c r="A391" s="40"/>
      <c r="B391" s="40"/>
      <c r="D391" s="42"/>
      <c r="E391" s="42"/>
      <c r="F391" s="42"/>
      <c r="G391" s="4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 ht="15" x14ac:dyDescent="0.2">
      <c r="A392" s="40"/>
      <c r="B392" s="40"/>
      <c r="D392" s="42"/>
      <c r="E392" s="42"/>
      <c r="F392" s="42"/>
      <c r="G392" s="4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 ht="15" x14ac:dyDescent="0.2">
      <c r="A393" s="40"/>
      <c r="B393" s="40"/>
      <c r="D393" s="42"/>
      <c r="E393" s="42"/>
      <c r="F393" s="42"/>
      <c r="G393" s="4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 ht="15" x14ac:dyDescent="0.2">
      <c r="A394" s="40"/>
      <c r="B394" s="40"/>
      <c r="D394" s="42"/>
      <c r="E394" s="42"/>
      <c r="F394" s="42"/>
      <c r="G394" s="4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 ht="15" x14ac:dyDescent="0.2">
      <c r="A395" s="40"/>
      <c r="B395" s="40"/>
      <c r="D395" s="42"/>
      <c r="E395" s="42"/>
      <c r="F395" s="42"/>
      <c r="G395" s="4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 ht="15" x14ac:dyDescent="0.2">
      <c r="A396" s="40"/>
      <c r="B396" s="40"/>
      <c r="D396" s="42"/>
      <c r="E396" s="42"/>
      <c r="F396" s="42"/>
      <c r="G396" s="4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 ht="15" x14ac:dyDescent="0.2">
      <c r="A397" s="40"/>
      <c r="B397" s="40"/>
      <c r="D397" s="42"/>
      <c r="E397" s="42"/>
      <c r="F397" s="42"/>
      <c r="G397" s="4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 ht="15" x14ac:dyDescent="0.2">
      <c r="A398" s="40"/>
      <c r="B398" s="40"/>
      <c r="D398" s="42"/>
      <c r="E398" s="42"/>
      <c r="F398" s="42"/>
      <c r="G398" s="4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 ht="15" x14ac:dyDescent="0.2">
      <c r="A399" s="40"/>
      <c r="B399" s="40"/>
      <c r="D399" s="42"/>
      <c r="E399" s="42"/>
      <c r="F399" s="42"/>
      <c r="G399" s="4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 ht="15" x14ac:dyDescent="0.2">
      <c r="A400" s="40"/>
      <c r="B400" s="40"/>
      <c r="D400" s="42"/>
      <c r="E400" s="42"/>
      <c r="F400" s="42"/>
      <c r="G400" s="4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 ht="15" x14ac:dyDescent="0.2">
      <c r="A401" s="40"/>
      <c r="B401" s="40"/>
      <c r="D401" s="42"/>
      <c r="E401" s="42"/>
      <c r="F401" s="42"/>
      <c r="G401" s="4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 ht="15" x14ac:dyDescent="0.2">
      <c r="A402" s="40"/>
      <c r="B402" s="40"/>
      <c r="D402" s="42"/>
      <c r="E402" s="42"/>
      <c r="F402" s="42"/>
      <c r="G402" s="4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 ht="15" x14ac:dyDescent="0.2">
      <c r="A403" s="40"/>
      <c r="B403" s="40"/>
      <c r="D403" s="42"/>
      <c r="E403" s="42"/>
      <c r="F403" s="42"/>
      <c r="G403" s="4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 ht="15" x14ac:dyDescent="0.2">
      <c r="A404" s="40"/>
      <c r="B404" s="40"/>
      <c r="D404" s="42"/>
      <c r="E404" s="42"/>
      <c r="F404" s="42"/>
      <c r="G404" s="4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 ht="15" x14ac:dyDescent="0.2">
      <c r="A405" s="40"/>
      <c r="B405" s="40"/>
      <c r="D405" s="42"/>
      <c r="E405" s="42"/>
      <c r="F405" s="42"/>
      <c r="G405" s="4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 ht="15" x14ac:dyDescent="0.2">
      <c r="A406" s="40"/>
      <c r="B406" s="40"/>
      <c r="D406" s="42"/>
      <c r="E406" s="42"/>
      <c r="F406" s="42"/>
      <c r="G406" s="4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 ht="15" x14ac:dyDescent="0.2">
      <c r="A407" s="40"/>
      <c r="B407" s="40"/>
      <c r="D407" s="42"/>
      <c r="E407" s="42"/>
      <c r="F407" s="42"/>
      <c r="G407" s="4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 ht="15" x14ac:dyDescent="0.2">
      <c r="A408" s="40"/>
      <c r="B408" s="40"/>
      <c r="D408" s="42"/>
      <c r="E408" s="42"/>
      <c r="F408" s="42"/>
      <c r="G408" s="4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 ht="15" x14ac:dyDescent="0.2">
      <c r="A409" s="40"/>
      <c r="B409" s="40"/>
      <c r="D409" s="42"/>
      <c r="E409" s="42"/>
      <c r="F409" s="42"/>
      <c r="G409" s="4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 ht="15" x14ac:dyDescent="0.2">
      <c r="A410" s="40"/>
      <c r="B410" s="40"/>
      <c r="D410" s="42"/>
      <c r="E410" s="42"/>
      <c r="F410" s="42"/>
      <c r="G410" s="4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 ht="15" x14ac:dyDescent="0.2">
      <c r="A411" s="40"/>
      <c r="B411" s="40"/>
      <c r="D411" s="42"/>
      <c r="E411" s="42"/>
      <c r="F411" s="42"/>
      <c r="G411" s="4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 ht="15" x14ac:dyDescent="0.2">
      <c r="A412" s="40"/>
      <c r="B412" s="40"/>
      <c r="D412" s="42"/>
      <c r="E412" s="42"/>
      <c r="F412" s="42"/>
      <c r="G412" s="4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 ht="15" x14ac:dyDescent="0.2">
      <c r="A413" s="40"/>
      <c r="B413" s="40"/>
      <c r="D413" s="42"/>
      <c r="E413" s="42"/>
      <c r="F413" s="42"/>
      <c r="G413" s="4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 ht="15" x14ac:dyDescent="0.2">
      <c r="A414" s="40"/>
      <c r="B414" s="40"/>
      <c r="D414" s="42"/>
      <c r="E414" s="42"/>
      <c r="F414" s="42"/>
      <c r="G414" s="4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 ht="15" x14ac:dyDescent="0.2">
      <c r="A415" s="40"/>
      <c r="B415" s="40"/>
      <c r="D415" s="42"/>
      <c r="E415" s="42"/>
      <c r="F415" s="42"/>
      <c r="G415" s="4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 ht="15" x14ac:dyDescent="0.2">
      <c r="A416" s="40"/>
      <c r="B416" s="40"/>
      <c r="D416" s="42"/>
      <c r="E416" s="42"/>
      <c r="F416" s="42"/>
      <c r="G416" s="4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 ht="15" x14ac:dyDescent="0.2">
      <c r="A417" s="40"/>
      <c r="B417" s="40"/>
      <c r="D417" s="42"/>
      <c r="E417" s="42"/>
      <c r="F417" s="42"/>
      <c r="G417" s="4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 ht="15" x14ac:dyDescent="0.2">
      <c r="A418" s="40"/>
      <c r="B418" s="40"/>
      <c r="D418" s="42"/>
      <c r="E418" s="42"/>
      <c r="F418" s="42"/>
      <c r="G418" s="4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 ht="15" x14ac:dyDescent="0.2">
      <c r="A419" s="40"/>
      <c r="B419" s="40"/>
      <c r="D419" s="42"/>
      <c r="E419" s="42"/>
      <c r="F419" s="42"/>
      <c r="G419" s="4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 ht="15" x14ac:dyDescent="0.2">
      <c r="A420" s="40"/>
      <c r="B420" s="40"/>
      <c r="D420" s="42"/>
      <c r="E420" s="42"/>
      <c r="F420" s="42"/>
      <c r="G420" s="4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 ht="15" x14ac:dyDescent="0.2">
      <c r="A421" s="40"/>
      <c r="B421" s="40"/>
      <c r="D421" s="42"/>
      <c r="E421" s="42"/>
      <c r="F421" s="42"/>
      <c r="G421" s="4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 ht="15" x14ac:dyDescent="0.2">
      <c r="A422" s="40"/>
      <c r="B422" s="40"/>
      <c r="D422" s="42"/>
      <c r="E422" s="42"/>
      <c r="F422" s="42"/>
      <c r="G422" s="4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 ht="15" x14ac:dyDescent="0.2">
      <c r="A423" s="40"/>
      <c r="B423" s="40"/>
      <c r="D423" s="42"/>
      <c r="E423" s="42"/>
      <c r="F423" s="42"/>
      <c r="G423" s="4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 ht="15" x14ac:dyDescent="0.2">
      <c r="A424" s="40"/>
      <c r="B424" s="40"/>
      <c r="D424" s="42"/>
      <c r="E424" s="42"/>
      <c r="F424" s="42"/>
      <c r="G424" s="4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 ht="15" x14ac:dyDescent="0.2">
      <c r="A425" s="40"/>
      <c r="B425" s="40"/>
      <c r="D425" s="42"/>
      <c r="E425" s="42"/>
      <c r="F425" s="42"/>
      <c r="G425" s="4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 ht="15" x14ac:dyDescent="0.2">
      <c r="A426" s="40"/>
      <c r="B426" s="40"/>
      <c r="D426" s="42"/>
      <c r="E426" s="42"/>
      <c r="F426" s="42"/>
      <c r="G426" s="4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 ht="15" x14ac:dyDescent="0.2">
      <c r="A427" s="40"/>
      <c r="B427" s="40"/>
      <c r="D427" s="42"/>
      <c r="E427" s="42"/>
      <c r="F427" s="42"/>
      <c r="G427" s="4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 ht="15" x14ac:dyDescent="0.2">
      <c r="A428" s="40"/>
      <c r="B428" s="40"/>
      <c r="D428" s="42"/>
      <c r="E428" s="42"/>
      <c r="F428" s="42"/>
      <c r="G428" s="4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 ht="15" x14ac:dyDescent="0.2">
      <c r="A429" s="40"/>
      <c r="B429" s="40"/>
      <c r="D429" s="42"/>
      <c r="E429" s="42"/>
      <c r="F429" s="42"/>
      <c r="G429" s="4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 ht="15" x14ac:dyDescent="0.2">
      <c r="A430" s="40"/>
      <c r="B430" s="40"/>
      <c r="D430" s="42"/>
      <c r="E430" s="42"/>
      <c r="F430" s="42"/>
      <c r="G430" s="4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 ht="15" x14ac:dyDescent="0.2">
      <c r="A431" s="40"/>
      <c r="B431" s="40"/>
      <c r="D431" s="42"/>
      <c r="E431" s="42"/>
      <c r="F431" s="42"/>
      <c r="G431" s="4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 ht="15" x14ac:dyDescent="0.2">
      <c r="A432" s="40"/>
      <c r="B432" s="40"/>
      <c r="D432" s="42"/>
      <c r="E432" s="42"/>
      <c r="F432" s="42"/>
      <c r="G432" s="4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 ht="15" x14ac:dyDescent="0.2">
      <c r="A433" s="40"/>
      <c r="B433" s="40"/>
      <c r="D433" s="42"/>
      <c r="E433" s="42"/>
      <c r="F433" s="42"/>
      <c r="G433" s="4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 ht="15" x14ac:dyDescent="0.2">
      <c r="A434" s="40"/>
      <c r="B434" s="40"/>
      <c r="D434" s="42"/>
      <c r="E434" s="42"/>
      <c r="F434" s="42"/>
      <c r="G434" s="4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 ht="15" x14ac:dyDescent="0.2">
      <c r="A435" s="40"/>
      <c r="B435" s="40"/>
      <c r="D435" s="42"/>
      <c r="E435" s="42"/>
      <c r="F435" s="42"/>
      <c r="G435" s="4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 ht="15" x14ac:dyDescent="0.2">
      <c r="A436" s="40"/>
      <c r="B436" s="40"/>
      <c r="D436" s="42"/>
      <c r="E436" s="42"/>
      <c r="F436" s="42"/>
      <c r="G436" s="4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 ht="15" x14ac:dyDescent="0.2">
      <c r="A437" s="40"/>
      <c r="B437" s="40"/>
      <c r="D437" s="42"/>
      <c r="E437" s="42"/>
      <c r="F437" s="42"/>
      <c r="G437" s="4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 ht="15" x14ac:dyDescent="0.2">
      <c r="A438" s="40"/>
      <c r="B438" s="40"/>
      <c r="D438" s="42"/>
      <c r="E438" s="42"/>
      <c r="F438" s="42"/>
      <c r="G438" s="4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 ht="15" x14ac:dyDescent="0.2">
      <c r="A439" s="40"/>
      <c r="B439" s="40"/>
      <c r="D439" s="42"/>
      <c r="E439" s="42"/>
      <c r="F439" s="42"/>
      <c r="G439" s="4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 ht="15" x14ac:dyDescent="0.2">
      <c r="A440" s="40"/>
      <c r="B440" s="40"/>
      <c r="D440" s="42"/>
      <c r="E440" s="42"/>
      <c r="F440" s="42"/>
      <c r="G440" s="4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 ht="15" x14ac:dyDescent="0.2">
      <c r="A441" s="40"/>
      <c r="B441" s="40"/>
      <c r="D441" s="42"/>
      <c r="E441" s="42"/>
      <c r="F441" s="42"/>
      <c r="G441" s="4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 ht="15" x14ac:dyDescent="0.2">
      <c r="A442" s="40"/>
      <c r="B442" s="40"/>
      <c r="D442" s="42"/>
      <c r="E442" s="42"/>
      <c r="F442" s="42"/>
      <c r="G442" s="4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 ht="15" x14ac:dyDescent="0.2">
      <c r="A443" s="40"/>
      <c r="B443" s="40"/>
      <c r="D443" s="42"/>
      <c r="E443" s="42"/>
      <c r="F443" s="42"/>
      <c r="G443" s="4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 ht="15" x14ac:dyDescent="0.2">
      <c r="A444" s="40"/>
      <c r="B444" s="40"/>
      <c r="D444" s="42"/>
      <c r="E444" s="42"/>
      <c r="F444" s="42"/>
      <c r="G444" s="4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 ht="15" x14ac:dyDescent="0.2">
      <c r="A445" s="40"/>
      <c r="B445" s="40"/>
      <c r="D445" s="42"/>
      <c r="E445" s="42"/>
      <c r="F445" s="42"/>
      <c r="G445" s="4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 ht="15" x14ac:dyDescent="0.2">
      <c r="A446" s="40"/>
      <c r="B446" s="40"/>
      <c r="D446" s="42"/>
      <c r="E446" s="42"/>
      <c r="F446" s="42"/>
      <c r="G446" s="4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 ht="15" x14ac:dyDescent="0.2">
      <c r="A447" s="40"/>
      <c r="B447" s="40"/>
      <c r="D447" s="42"/>
      <c r="E447" s="42"/>
      <c r="F447" s="42"/>
      <c r="G447" s="4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 ht="15" x14ac:dyDescent="0.2">
      <c r="A448" s="40"/>
      <c r="B448" s="40"/>
      <c r="D448" s="42"/>
      <c r="E448" s="42"/>
      <c r="F448" s="42"/>
      <c r="G448" s="4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 ht="15" x14ac:dyDescent="0.2">
      <c r="A449" s="40"/>
      <c r="B449" s="40"/>
      <c r="D449" s="42"/>
      <c r="E449" s="42"/>
      <c r="F449" s="42"/>
      <c r="G449" s="4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 ht="15" x14ac:dyDescent="0.2">
      <c r="A450" s="40"/>
      <c r="B450" s="40"/>
      <c r="D450" s="42"/>
      <c r="E450" s="42"/>
      <c r="F450" s="42"/>
      <c r="G450" s="4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 ht="15" x14ac:dyDescent="0.2">
      <c r="A451" s="40"/>
      <c r="B451" s="40"/>
      <c r="D451" s="42"/>
      <c r="E451" s="42"/>
      <c r="F451" s="42"/>
      <c r="G451" s="4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 ht="15" x14ac:dyDescent="0.2">
      <c r="A452" s="40"/>
      <c r="B452" s="40"/>
      <c r="D452" s="42"/>
      <c r="E452" s="42"/>
      <c r="F452" s="42"/>
      <c r="G452" s="4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 ht="15" x14ac:dyDescent="0.2">
      <c r="A453" s="40"/>
      <c r="B453" s="40"/>
      <c r="D453" s="42"/>
      <c r="E453" s="42"/>
      <c r="F453" s="42"/>
      <c r="G453" s="4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 ht="15" x14ac:dyDescent="0.2">
      <c r="A454" s="40"/>
      <c r="B454" s="40"/>
      <c r="D454" s="42"/>
      <c r="E454" s="42"/>
      <c r="F454" s="42"/>
      <c r="G454" s="4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 ht="15" x14ac:dyDescent="0.2">
      <c r="A455" s="40"/>
      <c r="B455" s="40"/>
      <c r="D455" s="42"/>
      <c r="E455" s="42"/>
      <c r="F455" s="42"/>
      <c r="G455" s="4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 ht="15" x14ac:dyDescent="0.2">
      <c r="A456" s="40"/>
      <c r="B456" s="40"/>
      <c r="D456" s="42"/>
      <c r="E456" s="42"/>
      <c r="F456" s="42"/>
      <c r="G456" s="4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 ht="15" x14ac:dyDescent="0.2">
      <c r="A457" s="40"/>
      <c r="B457" s="40"/>
      <c r="D457" s="42"/>
      <c r="E457" s="42"/>
      <c r="F457" s="42"/>
      <c r="G457" s="4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 ht="15" x14ac:dyDescent="0.2">
      <c r="A458" s="40"/>
      <c r="B458" s="40"/>
      <c r="D458" s="42"/>
      <c r="E458" s="42"/>
      <c r="F458" s="42"/>
      <c r="G458" s="4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 ht="15" x14ac:dyDescent="0.2">
      <c r="A459" s="40"/>
      <c r="B459" s="40"/>
      <c r="D459" s="42"/>
      <c r="E459" s="42"/>
      <c r="F459" s="42"/>
      <c r="G459" s="4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 ht="15" x14ac:dyDescent="0.2">
      <c r="A460" s="40"/>
      <c r="B460" s="40"/>
      <c r="D460" s="42"/>
      <c r="E460" s="42"/>
      <c r="F460" s="42"/>
      <c r="G460" s="4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 ht="15" x14ac:dyDescent="0.2">
      <c r="A461" s="40"/>
      <c r="B461" s="40"/>
      <c r="D461" s="42"/>
      <c r="E461" s="42"/>
      <c r="F461" s="42"/>
      <c r="G461" s="4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 ht="15" x14ac:dyDescent="0.2">
      <c r="A462" s="40"/>
      <c r="B462" s="40"/>
      <c r="D462" s="42"/>
      <c r="E462" s="42"/>
      <c r="F462" s="42"/>
      <c r="G462" s="4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 ht="15" x14ac:dyDescent="0.2">
      <c r="A463" s="40"/>
      <c r="B463" s="40"/>
      <c r="D463" s="42"/>
      <c r="E463" s="42"/>
      <c r="F463" s="42"/>
      <c r="G463" s="4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 ht="15" x14ac:dyDescent="0.2">
      <c r="A464" s="40"/>
      <c r="B464" s="40"/>
      <c r="D464" s="42"/>
      <c r="E464" s="42"/>
      <c r="F464" s="42"/>
      <c r="G464" s="4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 ht="15" x14ac:dyDescent="0.2">
      <c r="A465" s="40"/>
      <c r="B465" s="40"/>
      <c r="D465" s="42"/>
      <c r="E465" s="42"/>
      <c r="F465" s="42"/>
      <c r="G465" s="4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 ht="15" x14ac:dyDescent="0.2">
      <c r="A466" s="40"/>
      <c r="B466" s="40"/>
      <c r="D466" s="42"/>
      <c r="E466" s="42"/>
      <c r="F466" s="42"/>
      <c r="G466" s="4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 ht="15" x14ac:dyDescent="0.2">
      <c r="A467" s="40"/>
      <c r="B467" s="40"/>
      <c r="D467" s="42"/>
      <c r="E467" s="42"/>
      <c r="F467" s="42"/>
      <c r="G467" s="4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 ht="15" x14ac:dyDescent="0.2">
      <c r="A468" s="40"/>
      <c r="B468" s="40"/>
      <c r="D468" s="42"/>
      <c r="E468" s="42"/>
      <c r="F468" s="42"/>
      <c r="G468" s="4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 ht="15" x14ac:dyDescent="0.2">
      <c r="A469" s="40"/>
      <c r="B469" s="40"/>
      <c r="D469" s="42"/>
      <c r="E469" s="42"/>
      <c r="F469" s="42"/>
      <c r="G469" s="4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 ht="15" x14ac:dyDescent="0.2">
      <c r="A470" s="40"/>
      <c r="B470" s="40"/>
      <c r="D470" s="42"/>
      <c r="E470" s="42"/>
      <c r="F470" s="42"/>
      <c r="G470" s="4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 ht="15" x14ac:dyDescent="0.2">
      <c r="A471" s="40"/>
      <c r="B471" s="40"/>
      <c r="D471" s="42"/>
      <c r="E471" s="42"/>
      <c r="F471" s="42"/>
      <c r="G471" s="4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 ht="15" x14ac:dyDescent="0.2">
      <c r="A472" s="40"/>
      <c r="B472" s="40"/>
      <c r="D472" s="42"/>
      <c r="E472" s="42"/>
      <c r="F472" s="42"/>
      <c r="G472" s="4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 ht="15" x14ac:dyDescent="0.2">
      <c r="A473" s="40"/>
      <c r="B473" s="40"/>
      <c r="D473" s="42"/>
      <c r="E473" s="42"/>
      <c r="F473" s="42"/>
      <c r="G473" s="4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 ht="15" x14ac:dyDescent="0.2">
      <c r="A474" s="40"/>
      <c r="B474" s="40"/>
      <c r="D474" s="42"/>
      <c r="E474" s="42"/>
      <c r="F474" s="42"/>
      <c r="G474" s="4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 ht="15" x14ac:dyDescent="0.2">
      <c r="A475" s="40"/>
      <c r="B475" s="40"/>
      <c r="D475" s="42"/>
      <c r="E475" s="42"/>
      <c r="F475" s="42"/>
      <c r="G475" s="4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 ht="15" x14ac:dyDescent="0.2">
      <c r="A476" s="40"/>
      <c r="B476" s="40"/>
      <c r="D476" s="42"/>
      <c r="E476" s="42"/>
      <c r="F476" s="42"/>
      <c r="G476" s="4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 ht="15" x14ac:dyDescent="0.2">
      <c r="A477" s="40"/>
      <c r="B477" s="40"/>
      <c r="D477" s="42"/>
      <c r="E477" s="42"/>
      <c r="F477" s="42"/>
      <c r="G477" s="4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 ht="15" x14ac:dyDescent="0.2">
      <c r="A478" s="40"/>
      <c r="B478" s="40"/>
      <c r="D478" s="42"/>
      <c r="E478" s="42"/>
      <c r="F478" s="42"/>
      <c r="G478" s="4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 ht="15" x14ac:dyDescent="0.2">
      <c r="A479" s="40"/>
      <c r="B479" s="40"/>
      <c r="D479" s="42"/>
      <c r="E479" s="42"/>
      <c r="F479" s="42"/>
      <c r="G479" s="4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 ht="15" x14ac:dyDescent="0.2">
      <c r="A480" s="40"/>
      <c r="B480" s="40"/>
      <c r="D480" s="42"/>
      <c r="E480" s="42"/>
      <c r="F480" s="42"/>
      <c r="G480" s="4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 ht="15" x14ac:dyDescent="0.2">
      <c r="A481" s="40"/>
      <c r="B481" s="40"/>
      <c r="D481" s="42"/>
      <c r="E481" s="42"/>
      <c r="F481" s="42"/>
      <c r="G481" s="4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 ht="15" x14ac:dyDescent="0.2">
      <c r="A482" s="40"/>
      <c r="B482" s="40"/>
      <c r="D482" s="42"/>
      <c r="E482" s="42"/>
      <c r="F482" s="42"/>
      <c r="G482" s="4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 ht="15" x14ac:dyDescent="0.2">
      <c r="A483" s="40"/>
      <c r="B483" s="40"/>
      <c r="D483" s="42"/>
      <c r="E483" s="42"/>
      <c r="F483" s="42"/>
      <c r="G483" s="4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 ht="15" x14ac:dyDescent="0.2">
      <c r="A484" s="40"/>
      <c r="B484" s="40"/>
      <c r="D484" s="42"/>
      <c r="E484" s="42"/>
      <c r="F484" s="42"/>
      <c r="G484" s="4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 ht="15" x14ac:dyDescent="0.2">
      <c r="A485" s="40"/>
      <c r="B485" s="40"/>
      <c r="D485" s="42"/>
      <c r="E485" s="42"/>
      <c r="F485" s="42"/>
      <c r="G485" s="4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 ht="15" x14ac:dyDescent="0.2">
      <c r="A486" s="40"/>
      <c r="B486" s="40"/>
      <c r="D486" s="42"/>
      <c r="E486" s="42"/>
      <c r="F486" s="42"/>
      <c r="G486" s="4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 ht="15" x14ac:dyDescent="0.2">
      <c r="A487" s="40"/>
      <c r="B487" s="40"/>
      <c r="D487" s="42"/>
      <c r="E487" s="42"/>
      <c r="F487" s="42"/>
      <c r="G487" s="4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 ht="15" x14ac:dyDescent="0.2">
      <c r="A488" s="40"/>
      <c r="B488" s="40"/>
      <c r="D488" s="42"/>
      <c r="E488" s="42"/>
      <c r="F488" s="42"/>
      <c r="G488" s="4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 ht="15" x14ac:dyDescent="0.2">
      <c r="A489" s="40"/>
      <c r="B489" s="40"/>
      <c r="D489" s="42"/>
      <c r="E489" s="42"/>
      <c r="F489" s="42"/>
      <c r="G489" s="4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 ht="15" x14ac:dyDescent="0.2">
      <c r="A490" s="40"/>
      <c r="B490" s="40"/>
      <c r="D490" s="42"/>
      <c r="E490" s="42"/>
      <c r="F490" s="42"/>
      <c r="G490" s="4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 ht="15" x14ac:dyDescent="0.2">
      <c r="A491" s="40"/>
      <c r="B491" s="40"/>
      <c r="D491" s="42"/>
      <c r="E491" s="42"/>
      <c r="F491" s="42"/>
      <c r="G491" s="4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 ht="15" x14ac:dyDescent="0.2">
      <c r="A492" s="40"/>
      <c r="B492" s="40"/>
      <c r="D492" s="42"/>
      <c r="E492" s="42"/>
      <c r="F492" s="42"/>
      <c r="G492" s="4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 ht="15" x14ac:dyDescent="0.2">
      <c r="A493" s="40"/>
      <c r="B493" s="40"/>
      <c r="D493" s="42"/>
      <c r="E493" s="42"/>
      <c r="F493" s="42"/>
      <c r="G493" s="4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 ht="15" x14ac:dyDescent="0.2">
      <c r="A494" s="40"/>
      <c r="B494" s="40"/>
      <c r="D494" s="42"/>
      <c r="E494" s="42"/>
      <c r="F494" s="42"/>
      <c r="G494" s="4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 ht="15" x14ac:dyDescent="0.2">
      <c r="A495" s="40"/>
      <c r="B495" s="40"/>
      <c r="D495" s="42"/>
      <c r="E495" s="42"/>
      <c r="F495" s="42"/>
      <c r="G495" s="4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 ht="15" x14ac:dyDescent="0.2">
      <c r="A496" s="40"/>
      <c r="B496" s="40"/>
      <c r="D496" s="42"/>
      <c r="E496" s="42"/>
      <c r="F496" s="42"/>
      <c r="G496" s="4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 ht="15" x14ac:dyDescent="0.2">
      <c r="A497" s="40"/>
      <c r="B497" s="40"/>
      <c r="D497" s="42"/>
      <c r="E497" s="42"/>
      <c r="F497" s="42"/>
      <c r="G497" s="4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 ht="15" x14ac:dyDescent="0.2">
      <c r="A498" s="40"/>
      <c r="B498" s="40"/>
      <c r="D498" s="42"/>
      <c r="E498" s="42"/>
      <c r="F498" s="42"/>
      <c r="G498" s="4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 ht="15" x14ac:dyDescent="0.2">
      <c r="A499" s="40"/>
      <c r="B499" s="40"/>
      <c r="D499" s="42"/>
      <c r="E499" s="42"/>
      <c r="F499" s="42"/>
      <c r="G499" s="4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 ht="15" x14ac:dyDescent="0.2">
      <c r="A500" s="40"/>
      <c r="B500" s="40"/>
      <c r="D500" s="42"/>
      <c r="E500" s="42"/>
      <c r="F500" s="42"/>
      <c r="G500" s="4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 ht="15" x14ac:dyDescent="0.2">
      <c r="A501" s="40"/>
      <c r="B501" s="40"/>
      <c r="D501" s="42"/>
      <c r="E501" s="42"/>
      <c r="F501" s="42"/>
      <c r="G501" s="4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 ht="15" x14ac:dyDescent="0.2">
      <c r="A502" s="40"/>
      <c r="B502" s="40"/>
      <c r="D502" s="42"/>
      <c r="E502" s="42"/>
      <c r="F502" s="42"/>
      <c r="G502" s="4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 ht="15" x14ac:dyDescent="0.2">
      <c r="A503" s="40"/>
      <c r="B503" s="40"/>
      <c r="D503" s="42"/>
      <c r="E503" s="42"/>
      <c r="F503" s="42"/>
      <c r="G503" s="4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 ht="15" x14ac:dyDescent="0.2">
      <c r="A504" s="40"/>
      <c r="B504" s="40"/>
      <c r="D504" s="42"/>
      <c r="E504" s="42"/>
      <c r="F504" s="42"/>
      <c r="G504" s="4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 ht="15" x14ac:dyDescent="0.2">
      <c r="A505" s="40"/>
      <c r="B505" s="40"/>
      <c r="D505" s="42"/>
      <c r="E505" s="42"/>
      <c r="F505" s="42"/>
      <c r="G505" s="4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 ht="15" x14ac:dyDescent="0.2">
      <c r="A506" s="40"/>
      <c r="B506" s="40"/>
      <c r="D506" s="42"/>
      <c r="E506" s="42"/>
      <c r="F506" s="42"/>
      <c r="G506" s="4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 ht="15" x14ac:dyDescent="0.2">
      <c r="A507" s="40"/>
      <c r="B507" s="40"/>
      <c r="D507" s="42"/>
      <c r="E507" s="42"/>
      <c r="F507" s="42"/>
      <c r="G507" s="4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 ht="15" x14ac:dyDescent="0.2">
      <c r="A508" s="40"/>
      <c r="B508" s="40"/>
      <c r="D508" s="42"/>
      <c r="E508" s="42"/>
      <c r="F508" s="42"/>
      <c r="G508" s="4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 ht="15" x14ac:dyDescent="0.2">
      <c r="A509" s="40"/>
      <c r="B509" s="40"/>
      <c r="D509" s="42"/>
      <c r="E509" s="42"/>
      <c r="F509" s="42"/>
      <c r="G509" s="4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 ht="15" x14ac:dyDescent="0.2">
      <c r="A510" s="40"/>
      <c r="B510" s="40"/>
      <c r="D510" s="42"/>
      <c r="E510" s="42"/>
      <c r="F510" s="42"/>
      <c r="G510" s="4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 ht="15" x14ac:dyDescent="0.2">
      <c r="A511" s="40"/>
      <c r="B511" s="40"/>
      <c r="D511" s="42"/>
      <c r="E511" s="42"/>
      <c r="F511" s="42"/>
      <c r="G511" s="4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 ht="15" x14ac:dyDescent="0.2">
      <c r="A512" s="40"/>
      <c r="B512" s="40"/>
      <c r="D512" s="42"/>
      <c r="E512" s="42"/>
      <c r="F512" s="42"/>
      <c r="G512" s="4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 ht="15" x14ac:dyDescent="0.2">
      <c r="A513" s="40"/>
      <c r="B513" s="40"/>
      <c r="D513" s="42"/>
      <c r="E513" s="42"/>
      <c r="F513" s="42"/>
      <c r="G513" s="4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 ht="15" x14ac:dyDescent="0.2">
      <c r="A514" s="40"/>
      <c r="B514" s="40"/>
      <c r="D514" s="42"/>
      <c r="E514" s="42"/>
      <c r="F514" s="42"/>
      <c r="G514" s="4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 ht="15" x14ac:dyDescent="0.2">
      <c r="A515" s="40"/>
      <c r="B515" s="40"/>
      <c r="D515" s="42"/>
      <c r="E515" s="42"/>
      <c r="F515" s="42"/>
      <c r="G515" s="4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 ht="15" x14ac:dyDescent="0.2">
      <c r="A516" s="40"/>
      <c r="B516" s="40"/>
      <c r="D516" s="42"/>
      <c r="E516" s="42"/>
      <c r="F516" s="42"/>
      <c r="G516" s="4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 ht="15" x14ac:dyDescent="0.2">
      <c r="A517" s="40"/>
      <c r="B517" s="40"/>
      <c r="D517" s="42"/>
      <c r="E517" s="42"/>
      <c r="F517" s="42"/>
      <c r="G517" s="4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 ht="15" x14ac:dyDescent="0.2">
      <c r="A518" s="40"/>
      <c r="B518" s="40"/>
      <c r="D518" s="42"/>
      <c r="E518" s="42"/>
      <c r="F518" s="42"/>
      <c r="G518" s="4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 ht="15" x14ac:dyDescent="0.2">
      <c r="A519" s="40"/>
      <c r="B519" s="40"/>
      <c r="D519" s="42"/>
      <c r="E519" s="42"/>
      <c r="F519" s="42"/>
      <c r="G519" s="4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 ht="15" x14ac:dyDescent="0.2">
      <c r="A520" s="40"/>
      <c r="B520" s="40"/>
      <c r="D520" s="42"/>
      <c r="E520" s="42"/>
      <c r="F520" s="42"/>
      <c r="G520" s="4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 ht="15" x14ac:dyDescent="0.2">
      <c r="A521" s="40"/>
      <c r="B521" s="40"/>
      <c r="D521" s="42"/>
      <c r="E521" s="42"/>
      <c r="F521" s="42"/>
      <c r="G521" s="4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 ht="15" x14ac:dyDescent="0.2">
      <c r="A522" s="40"/>
      <c r="B522" s="40"/>
      <c r="D522" s="42"/>
      <c r="E522" s="42"/>
      <c r="F522" s="42"/>
      <c r="G522" s="4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 ht="15" x14ac:dyDescent="0.2">
      <c r="A523" s="40"/>
      <c r="B523" s="40"/>
      <c r="D523" s="42"/>
      <c r="E523" s="42"/>
      <c r="F523" s="42"/>
      <c r="G523" s="4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 ht="15" x14ac:dyDescent="0.2">
      <c r="A524" s="40"/>
      <c r="B524" s="40"/>
      <c r="D524" s="42"/>
      <c r="E524" s="42"/>
      <c r="F524" s="42"/>
      <c r="G524" s="4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 ht="15" x14ac:dyDescent="0.2">
      <c r="A525" s="40"/>
      <c r="B525" s="40"/>
      <c r="D525" s="42"/>
      <c r="E525" s="42"/>
      <c r="F525" s="42"/>
      <c r="G525" s="4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 ht="15" x14ac:dyDescent="0.2">
      <c r="A526" s="40"/>
      <c r="B526" s="40"/>
      <c r="D526" s="42"/>
      <c r="E526" s="42"/>
      <c r="F526" s="42"/>
      <c r="G526" s="4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 ht="15" x14ac:dyDescent="0.2">
      <c r="A527" s="40"/>
      <c r="B527" s="40"/>
      <c r="D527" s="42"/>
      <c r="E527" s="42"/>
      <c r="F527" s="42"/>
      <c r="G527" s="4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 ht="15" x14ac:dyDescent="0.2">
      <c r="A528" s="40"/>
      <c r="B528" s="40"/>
      <c r="D528" s="42"/>
      <c r="E528" s="42"/>
      <c r="F528" s="42"/>
      <c r="G528" s="4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 ht="15" x14ac:dyDescent="0.2">
      <c r="A529" s="40"/>
      <c r="B529" s="40"/>
      <c r="D529" s="42"/>
      <c r="E529" s="42"/>
      <c r="F529" s="42"/>
      <c r="G529" s="4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 ht="15" x14ac:dyDescent="0.2">
      <c r="A530" s="40"/>
      <c r="B530" s="40"/>
      <c r="D530" s="42"/>
      <c r="E530" s="42"/>
      <c r="F530" s="42"/>
      <c r="G530" s="4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 ht="15" x14ac:dyDescent="0.2">
      <c r="A531" s="40"/>
      <c r="B531" s="40"/>
      <c r="D531" s="42"/>
      <c r="E531" s="42"/>
      <c r="F531" s="42"/>
      <c r="G531" s="4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 ht="15" x14ac:dyDescent="0.2">
      <c r="A532" s="40"/>
      <c r="B532" s="40"/>
      <c r="D532" s="42"/>
      <c r="E532" s="42"/>
      <c r="F532" s="42"/>
      <c r="G532" s="4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 ht="15" x14ac:dyDescent="0.2">
      <c r="A533" s="40"/>
      <c r="B533" s="40"/>
      <c r="D533" s="42"/>
      <c r="E533" s="42"/>
      <c r="F533" s="42"/>
      <c r="G533" s="4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 ht="15" x14ac:dyDescent="0.2">
      <c r="A534" s="40"/>
      <c r="B534" s="40"/>
      <c r="D534" s="42"/>
      <c r="E534" s="42"/>
      <c r="F534" s="42"/>
      <c r="G534" s="4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 ht="15" x14ac:dyDescent="0.2">
      <c r="A535" s="40"/>
      <c r="B535" s="40"/>
      <c r="D535" s="42"/>
      <c r="E535" s="42"/>
      <c r="F535" s="42"/>
      <c r="G535" s="4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 ht="15" x14ac:dyDescent="0.2">
      <c r="A536" s="40"/>
      <c r="B536" s="40"/>
      <c r="D536" s="42"/>
      <c r="E536" s="42"/>
      <c r="F536" s="42"/>
      <c r="G536" s="4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 ht="15" x14ac:dyDescent="0.2">
      <c r="A537" s="40"/>
      <c r="B537" s="40"/>
      <c r="D537" s="42"/>
      <c r="E537" s="42"/>
      <c r="F537" s="42"/>
      <c r="G537" s="4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 ht="15" x14ac:dyDescent="0.2">
      <c r="A538" s="40"/>
      <c r="B538" s="40"/>
      <c r="D538" s="42"/>
      <c r="E538" s="42"/>
      <c r="F538" s="42"/>
      <c r="G538" s="4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 ht="15" x14ac:dyDescent="0.2">
      <c r="A539" s="40"/>
      <c r="B539" s="40"/>
      <c r="D539" s="42"/>
      <c r="E539" s="42"/>
      <c r="F539" s="42"/>
      <c r="G539" s="4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 ht="15" x14ac:dyDescent="0.2">
      <c r="A540" s="40"/>
      <c r="B540" s="40"/>
      <c r="D540" s="42"/>
      <c r="E540" s="42"/>
      <c r="F540" s="42"/>
      <c r="G540" s="4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 ht="15" x14ac:dyDescent="0.2">
      <c r="A541" s="40"/>
      <c r="B541" s="40"/>
      <c r="D541" s="42"/>
      <c r="E541" s="42"/>
      <c r="F541" s="42"/>
      <c r="G541" s="4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 ht="15" x14ac:dyDescent="0.2">
      <c r="A542" s="40"/>
      <c r="B542" s="40"/>
      <c r="D542" s="42"/>
      <c r="E542" s="42"/>
      <c r="F542" s="42"/>
      <c r="G542" s="4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 ht="15" x14ac:dyDescent="0.2">
      <c r="A543" s="40"/>
      <c r="B543" s="40"/>
      <c r="D543" s="42"/>
      <c r="E543" s="42"/>
      <c r="F543" s="42"/>
      <c r="G543" s="4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 ht="15" x14ac:dyDescent="0.2">
      <c r="A544" s="40"/>
      <c r="B544" s="40"/>
      <c r="D544" s="42"/>
      <c r="E544" s="42"/>
      <c r="F544" s="42"/>
      <c r="G544" s="4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 ht="15" x14ac:dyDescent="0.2">
      <c r="A545" s="40"/>
      <c r="B545" s="40"/>
      <c r="D545" s="42"/>
      <c r="E545" s="42"/>
      <c r="F545" s="42"/>
      <c r="G545" s="4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 ht="15" x14ac:dyDescent="0.2">
      <c r="A546" s="40"/>
      <c r="B546" s="40"/>
      <c r="D546" s="42"/>
      <c r="E546" s="42"/>
      <c r="F546" s="42"/>
      <c r="G546" s="4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 ht="15" x14ac:dyDescent="0.2">
      <c r="A547" s="40"/>
      <c r="B547" s="40"/>
      <c r="D547" s="42"/>
      <c r="E547" s="42"/>
      <c r="F547" s="42"/>
      <c r="G547" s="4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 ht="15" x14ac:dyDescent="0.2">
      <c r="A548" s="40"/>
      <c r="B548" s="40"/>
      <c r="D548" s="42"/>
      <c r="E548" s="42"/>
      <c r="F548" s="42"/>
      <c r="G548" s="4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 ht="15" x14ac:dyDescent="0.2">
      <c r="A549" s="40"/>
      <c r="B549" s="40"/>
      <c r="D549" s="42"/>
      <c r="E549" s="42"/>
      <c r="F549" s="42"/>
      <c r="G549" s="4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 ht="15" x14ac:dyDescent="0.2">
      <c r="A550" s="40"/>
      <c r="B550" s="40"/>
      <c r="D550" s="42"/>
      <c r="E550" s="42"/>
      <c r="F550" s="42"/>
      <c r="G550" s="4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 ht="15" x14ac:dyDescent="0.2">
      <c r="A551" s="40"/>
      <c r="B551" s="40"/>
      <c r="D551" s="42"/>
      <c r="E551" s="42"/>
      <c r="F551" s="42"/>
      <c r="G551" s="4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 ht="15" x14ac:dyDescent="0.2">
      <c r="A552" s="40"/>
      <c r="B552" s="40"/>
      <c r="D552" s="42"/>
      <c r="E552" s="42"/>
      <c r="F552" s="42"/>
      <c r="G552" s="4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 ht="15" x14ac:dyDescent="0.2">
      <c r="A553" s="40"/>
      <c r="B553" s="40"/>
      <c r="D553" s="42"/>
      <c r="E553" s="42"/>
      <c r="F553" s="42"/>
      <c r="G553" s="4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 ht="15" x14ac:dyDescent="0.2">
      <c r="A554" s="40"/>
      <c r="B554" s="40"/>
      <c r="D554" s="42"/>
      <c r="E554" s="42"/>
      <c r="F554" s="42"/>
      <c r="G554" s="4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 ht="15" x14ac:dyDescent="0.2">
      <c r="A555" s="40"/>
      <c r="B555" s="40"/>
      <c r="D555" s="42"/>
      <c r="E555" s="42"/>
      <c r="F555" s="42"/>
      <c r="G555" s="4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 ht="15" x14ac:dyDescent="0.2">
      <c r="A556" s="40"/>
      <c r="B556" s="40"/>
      <c r="D556" s="42"/>
      <c r="E556" s="42"/>
      <c r="F556" s="42"/>
      <c r="G556" s="4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 ht="15" x14ac:dyDescent="0.2">
      <c r="A557" s="40"/>
      <c r="B557" s="40"/>
      <c r="D557" s="42"/>
      <c r="E557" s="42"/>
      <c r="F557" s="42"/>
      <c r="G557" s="4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 ht="15" x14ac:dyDescent="0.2">
      <c r="A558" s="40"/>
      <c r="B558" s="40"/>
      <c r="D558" s="42"/>
      <c r="E558" s="42"/>
      <c r="F558" s="42"/>
      <c r="G558" s="4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 ht="15" x14ac:dyDescent="0.2">
      <c r="A559" s="40"/>
      <c r="B559" s="40"/>
      <c r="D559" s="42"/>
      <c r="E559" s="42"/>
      <c r="F559" s="42"/>
      <c r="G559" s="4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 ht="15" x14ac:dyDescent="0.2">
      <c r="A560" s="40"/>
      <c r="B560" s="40"/>
      <c r="D560" s="42"/>
      <c r="E560" s="42"/>
      <c r="F560" s="42"/>
      <c r="G560" s="4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 ht="15" x14ac:dyDescent="0.2">
      <c r="A561" s="40"/>
      <c r="B561" s="40"/>
      <c r="D561" s="42"/>
      <c r="E561" s="42"/>
      <c r="F561" s="42"/>
      <c r="G561" s="4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 ht="15" x14ac:dyDescent="0.2">
      <c r="A562" s="40"/>
      <c r="B562" s="40"/>
      <c r="D562" s="42"/>
      <c r="E562" s="42"/>
      <c r="F562" s="42"/>
      <c r="G562" s="4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 ht="15" x14ac:dyDescent="0.2">
      <c r="A563" s="40"/>
      <c r="B563" s="40"/>
      <c r="D563" s="42"/>
      <c r="E563" s="42"/>
      <c r="F563" s="42"/>
      <c r="G563" s="4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 ht="15" x14ac:dyDescent="0.2">
      <c r="A564" s="40"/>
      <c r="B564" s="40"/>
      <c r="D564" s="42"/>
      <c r="E564" s="42"/>
      <c r="F564" s="42"/>
      <c r="G564" s="4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 ht="15" x14ac:dyDescent="0.2">
      <c r="A565" s="40"/>
      <c r="B565" s="40"/>
      <c r="D565" s="42"/>
      <c r="E565" s="42"/>
      <c r="F565" s="42"/>
      <c r="G565" s="4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 ht="15" x14ac:dyDescent="0.2">
      <c r="A566" s="40"/>
      <c r="B566" s="40"/>
      <c r="D566" s="42"/>
      <c r="E566" s="42"/>
      <c r="F566" s="42"/>
      <c r="G566" s="4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 ht="15" x14ac:dyDescent="0.2">
      <c r="A567" s="40"/>
      <c r="B567" s="40"/>
      <c r="D567" s="42"/>
      <c r="E567" s="42"/>
      <c r="F567" s="42"/>
      <c r="G567" s="4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 ht="15" x14ac:dyDescent="0.2">
      <c r="A568" s="40"/>
      <c r="B568" s="40"/>
      <c r="D568" s="42"/>
      <c r="E568" s="42"/>
      <c r="F568" s="42"/>
      <c r="G568" s="4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 ht="15" x14ac:dyDescent="0.2">
      <c r="A569" s="40"/>
      <c r="B569" s="40"/>
      <c r="D569" s="42"/>
      <c r="E569" s="42"/>
      <c r="F569" s="42"/>
      <c r="G569" s="4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 ht="15" x14ac:dyDescent="0.2">
      <c r="A570" s="40"/>
      <c r="B570" s="40"/>
      <c r="D570" s="42"/>
      <c r="E570" s="42"/>
      <c r="F570" s="42"/>
      <c r="G570" s="4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 ht="15" x14ac:dyDescent="0.2">
      <c r="A571" s="40"/>
      <c r="B571" s="40"/>
      <c r="D571" s="42"/>
      <c r="E571" s="42"/>
      <c r="F571" s="42"/>
      <c r="G571" s="4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 ht="15" x14ac:dyDescent="0.2">
      <c r="A572" s="40"/>
      <c r="B572" s="40"/>
      <c r="D572" s="42"/>
      <c r="E572" s="42"/>
      <c r="F572" s="42"/>
      <c r="G572" s="4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 ht="15" x14ac:dyDescent="0.2">
      <c r="A573" s="40"/>
      <c r="B573" s="40"/>
      <c r="D573" s="42"/>
      <c r="E573" s="42"/>
      <c r="F573" s="42"/>
      <c r="G573" s="4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 ht="15" x14ac:dyDescent="0.2">
      <c r="A574" s="40"/>
      <c r="B574" s="40"/>
      <c r="D574" s="42"/>
      <c r="E574" s="42"/>
      <c r="F574" s="42"/>
      <c r="G574" s="4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 ht="15" x14ac:dyDescent="0.2">
      <c r="A575" s="40"/>
      <c r="B575" s="40"/>
      <c r="D575" s="42"/>
      <c r="E575" s="42"/>
      <c r="F575" s="42"/>
      <c r="G575" s="4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 ht="15" x14ac:dyDescent="0.2">
      <c r="A576" s="40"/>
      <c r="B576" s="40"/>
      <c r="D576" s="42"/>
      <c r="E576" s="42"/>
      <c r="F576" s="42"/>
      <c r="G576" s="4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 ht="15" x14ac:dyDescent="0.2">
      <c r="A577" s="40"/>
      <c r="B577" s="40"/>
      <c r="D577" s="42"/>
      <c r="E577" s="42"/>
      <c r="F577" s="42"/>
      <c r="G577" s="4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 ht="15" x14ac:dyDescent="0.2">
      <c r="A578" s="40"/>
      <c r="B578" s="40"/>
      <c r="D578" s="42"/>
      <c r="E578" s="42"/>
      <c r="F578" s="42"/>
      <c r="G578" s="4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 ht="15" x14ac:dyDescent="0.2">
      <c r="A579" s="40"/>
      <c r="B579" s="40"/>
      <c r="D579" s="42"/>
      <c r="E579" s="42"/>
      <c r="F579" s="42"/>
      <c r="G579" s="4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 ht="15" x14ac:dyDescent="0.2">
      <c r="A580" s="40"/>
      <c r="B580" s="40"/>
      <c r="D580" s="42"/>
      <c r="E580" s="42"/>
      <c r="F580" s="42"/>
      <c r="G580" s="4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 ht="15" x14ac:dyDescent="0.2">
      <c r="A581" s="40"/>
      <c r="B581" s="40"/>
      <c r="D581" s="42"/>
      <c r="E581" s="42"/>
      <c r="F581" s="42"/>
      <c r="G581" s="4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 ht="15" x14ac:dyDescent="0.2">
      <c r="A582" s="40"/>
      <c r="B582" s="40"/>
      <c r="D582" s="42"/>
      <c r="E582" s="42"/>
      <c r="F582" s="42"/>
      <c r="G582" s="4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 ht="15" x14ac:dyDescent="0.2">
      <c r="A583" s="40"/>
      <c r="B583" s="40"/>
      <c r="D583" s="42"/>
      <c r="E583" s="42"/>
      <c r="F583" s="42"/>
      <c r="G583" s="4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 ht="15" x14ac:dyDescent="0.2">
      <c r="A584" s="40"/>
      <c r="B584" s="40"/>
      <c r="D584" s="42"/>
      <c r="E584" s="42"/>
      <c r="F584" s="42"/>
      <c r="G584" s="4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 ht="15" x14ac:dyDescent="0.2">
      <c r="A585" s="40"/>
      <c r="B585" s="40"/>
      <c r="D585" s="42"/>
      <c r="E585" s="42"/>
      <c r="F585" s="42"/>
      <c r="G585" s="4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 ht="15" x14ac:dyDescent="0.2">
      <c r="A586" s="40"/>
      <c r="B586" s="40"/>
      <c r="D586" s="42"/>
      <c r="E586" s="42"/>
      <c r="F586" s="42"/>
      <c r="G586" s="4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 ht="15" x14ac:dyDescent="0.2">
      <c r="A587" s="40"/>
      <c r="B587" s="40"/>
      <c r="D587" s="42"/>
      <c r="E587" s="42"/>
      <c r="F587" s="42"/>
      <c r="G587" s="4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 ht="15" x14ac:dyDescent="0.2">
      <c r="A588" s="40"/>
      <c r="B588" s="40"/>
      <c r="D588" s="42"/>
      <c r="E588" s="42"/>
      <c r="F588" s="42"/>
      <c r="G588" s="4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 ht="15" x14ac:dyDescent="0.2">
      <c r="A589" s="40"/>
      <c r="B589" s="40"/>
      <c r="D589" s="42"/>
      <c r="E589" s="42"/>
      <c r="F589" s="42"/>
      <c r="G589" s="4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 ht="15" x14ac:dyDescent="0.2">
      <c r="A590" s="40"/>
      <c r="B590" s="40"/>
      <c r="D590" s="42"/>
      <c r="E590" s="42"/>
      <c r="F590" s="42"/>
      <c r="G590" s="4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 ht="15" x14ac:dyDescent="0.2">
      <c r="A591" s="40"/>
      <c r="B591" s="40"/>
      <c r="D591" s="42"/>
      <c r="E591" s="42"/>
      <c r="F591" s="42"/>
      <c r="G591" s="4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 ht="15" x14ac:dyDescent="0.2">
      <c r="A592" s="40"/>
      <c r="B592" s="40"/>
      <c r="D592" s="42"/>
      <c r="E592" s="42"/>
      <c r="F592" s="42"/>
      <c r="G592" s="4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 ht="15" x14ac:dyDescent="0.2">
      <c r="A593" s="40"/>
      <c r="B593" s="40"/>
      <c r="D593" s="42"/>
      <c r="E593" s="42"/>
      <c r="F593" s="42"/>
      <c r="G593" s="4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 ht="15" x14ac:dyDescent="0.2">
      <c r="A594" s="40"/>
      <c r="B594" s="40"/>
      <c r="D594" s="42"/>
      <c r="E594" s="42"/>
      <c r="F594" s="42"/>
      <c r="G594" s="4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 ht="15" x14ac:dyDescent="0.2">
      <c r="A595" s="40"/>
      <c r="B595" s="40"/>
      <c r="D595" s="42"/>
      <c r="E595" s="42"/>
      <c r="F595" s="42"/>
      <c r="G595" s="4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 ht="15" x14ac:dyDescent="0.2">
      <c r="A596" s="40"/>
      <c r="B596" s="40"/>
      <c r="D596" s="42"/>
      <c r="E596" s="42"/>
      <c r="F596" s="42"/>
      <c r="G596" s="4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 ht="15" x14ac:dyDescent="0.2">
      <c r="A597" s="40"/>
      <c r="B597" s="40"/>
      <c r="D597" s="42"/>
      <c r="E597" s="42"/>
      <c r="F597" s="42"/>
      <c r="G597" s="4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 ht="15" x14ac:dyDescent="0.2">
      <c r="A598" s="40"/>
      <c r="B598" s="40"/>
      <c r="D598" s="42"/>
      <c r="E598" s="42"/>
      <c r="F598" s="42"/>
      <c r="G598" s="4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 ht="15" x14ac:dyDescent="0.2">
      <c r="A599" s="40"/>
      <c r="B599" s="40"/>
      <c r="D599" s="42"/>
      <c r="E599" s="42"/>
      <c r="F599" s="42"/>
      <c r="G599" s="4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 ht="15" x14ac:dyDescent="0.2">
      <c r="A600" s="40"/>
      <c r="B600" s="40"/>
      <c r="D600" s="42"/>
      <c r="E600" s="42"/>
      <c r="F600" s="42"/>
      <c r="G600" s="4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 ht="15" x14ac:dyDescent="0.2">
      <c r="A601" s="40"/>
      <c r="B601" s="40"/>
      <c r="D601" s="42"/>
      <c r="E601" s="42"/>
      <c r="F601" s="42"/>
      <c r="G601" s="4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 ht="15" x14ac:dyDescent="0.2">
      <c r="A602" s="40"/>
      <c r="B602" s="40"/>
      <c r="D602" s="42"/>
      <c r="E602" s="42"/>
      <c r="F602" s="42"/>
      <c r="G602" s="4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 ht="15" x14ac:dyDescent="0.2">
      <c r="A603" s="40"/>
      <c r="B603" s="40"/>
      <c r="D603" s="42"/>
      <c r="E603" s="42"/>
      <c r="F603" s="42"/>
      <c r="G603" s="4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 ht="15" x14ac:dyDescent="0.2">
      <c r="A604" s="40"/>
      <c r="B604" s="40"/>
      <c r="D604" s="42"/>
      <c r="E604" s="42"/>
      <c r="F604" s="42"/>
      <c r="G604" s="4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 ht="15" x14ac:dyDescent="0.2">
      <c r="A605" s="40"/>
      <c r="B605" s="40"/>
      <c r="D605" s="42"/>
      <c r="E605" s="42"/>
      <c r="F605" s="42"/>
      <c r="G605" s="4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 ht="15" x14ac:dyDescent="0.2">
      <c r="A606" s="40"/>
      <c r="B606" s="40"/>
      <c r="D606" s="42"/>
      <c r="E606" s="42"/>
      <c r="F606" s="42"/>
      <c r="G606" s="4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 ht="15" x14ac:dyDescent="0.2">
      <c r="A607" s="40"/>
      <c r="B607" s="40"/>
      <c r="D607" s="42"/>
      <c r="E607" s="42"/>
      <c r="F607" s="42"/>
      <c r="G607" s="4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 ht="15" x14ac:dyDescent="0.2">
      <c r="A608" s="40"/>
      <c r="B608" s="40"/>
      <c r="D608" s="42"/>
      <c r="E608" s="42"/>
      <c r="F608" s="42"/>
      <c r="G608" s="4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 ht="15" x14ac:dyDescent="0.2">
      <c r="A609" s="40"/>
      <c r="B609" s="40"/>
      <c r="D609" s="42"/>
      <c r="E609" s="42"/>
      <c r="F609" s="42"/>
      <c r="G609" s="4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 ht="15" x14ac:dyDescent="0.2">
      <c r="A610" s="40"/>
      <c r="B610" s="40"/>
      <c r="D610" s="42"/>
      <c r="E610" s="42"/>
      <c r="F610" s="42"/>
      <c r="G610" s="4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 ht="15" x14ac:dyDescent="0.2">
      <c r="A611" s="40"/>
      <c r="B611" s="40"/>
      <c r="D611" s="42"/>
      <c r="E611" s="42"/>
      <c r="F611" s="42"/>
      <c r="G611" s="4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 ht="15" x14ac:dyDescent="0.2">
      <c r="A612" s="40"/>
      <c r="B612" s="40"/>
      <c r="D612" s="42"/>
      <c r="E612" s="42"/>
      <c r="F612" s="42"/>
      <c r="G612" s="4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 ht="15" x14ac:dyDescent="0.2">
      <c r="A613" s="40"/>
      <c r="B613" s="40"/>
      <c r="D613" s="42"/>
      <c r="E613" s="42"/>
      <c r="F613" s="42"/>
      <c r="G613" s="4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 ht="15" x14ac:dyDescent="0.2">
      <c r="A614" s="40"/>
      <c r="B614" s="40"/>
      <c r="D614" s="42"/>
      <c r="E614" s="42"/>
      <c r="F614" s="42"/>
      <c r="G614" s="4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 ht="15" x14ac:dyDescent="0.2">
      <c r="A615" s="40"/>
      <c r="B615" s="40"/>
      <c r="D615" s="42"/>
      <c r="E615" s="42"/>
      <c r="F615" s="42"/>
      <c r="G615" s="4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 ht="15" x14ac:dyDescent="0.2">
      <c r="A616" s="40"/>
      <c r="B616" s="40"/>
      <c r="D616" s="42"/>
      <c r="E616" s="42"/>
      <c r="F616" s="42"/>
      <c r="G616" s="4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 ht="15" x14ac:dyDescent="0.2">
      <c r="A617" s="40"/>
      <c r="B617" s="40"/>
      <c r="D617" s="42"/>
      <c r="E617" s="42"/>
      <c r="F617" s="42"/>
      <c r="G617" s="4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 ht="15" x14ac:dyDescent="0.2">
      <c r="A618" s="40"/>
      <c r="B618" s="40"/>
      <c r="D618" s="42"/>
      <c r="E618" s="42"/>
      <c r="F618" s="42"/>
      <c r="G618" s="4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 ht="15" x14ac:dyDescent="0.2">
      <c r="A619" s="40"/>
      <c r="B619" s="40"/>
      <c r="D619" s="42"/>
      <c r="E619" s="42"/>
      <c r="F619" s="42"/>
      <c r="G619" s="4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 ht="15" x14ac:dyDescent="0.2">
      <c r="A620" s="40"/>
      <c r="B620" s="40"/>
      <c r="D620" s="42"/>
      <c r="E620" s="42"/>
      <c r="F620" s="42"/>
      <c r="G620" s="4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 ht="15" x14ac:dyDescent="0.2">
      <c r="A621" s="40"/>
      <c r="B621" s="40"/>
      <c r="D621" s="42"/>
      <c r="E621" s="42"/>
      <c r="F621" s="42"/>
      <c r="G621" s="4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 ht="15" x14ac:dyDescent="0.2">
      <c r="A622" s="40"/>
      <c r="B622" s="40"/>
      <c r="D622" s="42"/>
      <c r="E622" s="42"/>
      <c r="F622" s="42"/>
      <c r="G622" s="4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 ht="15" x14ac:dyDescent="0.2">
      <c r="A623" s="40"/>
      <c r="B623" s="40"/>
      <c r="D623" s="42"/>
      <c r="E623" s="42"/>
      <c r="F623" s="42"/>
      <c r="G623" s="4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 ht="15" x14ac:dyDescent="0.2">
      <c r="A624" s="40"/>
      <c r="B624" s="40"/>
      <c r="D624" s="42"/>
      <c r="E624" s="42"/>
      <c r="F624" s="42"/>
      <c r="G624" s="4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 ht="15" x14ac:dyDescent="0.2">
      <c r="A625" s="40"/>
      <c r="B625" s="40"/>
      <c r="D625" s="42"/>
      <c r="E625" s="42"/>
      <c r="F625" s="42"/>
      <c r="G625" s="4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 ht="15" x14ac:dyDescent="0.2">
      <c r="A626" s="40"/>
      <c r="B626" s="40"/>
      <c r="D626" s="42"/>
      <c r="E626" s="42"/>
      <c r="F626" s="42"/>
      <c r="G626" s="4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 ht="15" x14ac:dyDescent="0.2">
      <c r="A627" s="40"/>
      <c r="B627" s="40"/>
      <c r="D627" s="42"/>
      <c r="E627" s="42"/>
      <c r="F627" s="42"/>
      <c r="G627" s="4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 ht="15" x14ac:dyDescent="0.2">
      <c r="A628" s="40"/>
      <c r="B628" s="40"/>
      <c r="D628" s="42"/>
      <c r="E628" s="42"/>
      <c r="F628" s="42"/>
      <c r="G628" s="4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 ht="15" x14ac:dyDescent="0.2">
      <c r="A629" s="40"/>
      <c r="B629" s="40"/>
      <c r="D629" s="42"/>
      <c r="E629" s="42"/>
      <c r="F629" s="42"/>
      <c r="G629" s="4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 ht="15" x14ac:dyDescent="0.2">
      <c r="A630" s="40"/>
      <c r="B630" s="40"/>
      <c r="D630" s="42"/>
      <c r="E630" s="42"/>
      <c r="F630" s="42"/>
      <c r="G630" s="4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 ht="15" x14ac:dyDescent="0.2">
      <c r="A631" s="40"/>
      <c r="B631" s="40"/>
      <c r="D631" s="42"/>
      <c r="E631" s="42"/>
      <c r="F631" s="42"/>
      <c r="G631" s="4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 ht="15" x14ac:dyDescent="0.2">
      <c r="A632" s="40"/>
      <c r="B632" s="40"/>
      <c r="D632" s="42"/>
      <c r="E632" s="42"/>
      <c r="F632" s="42"/>
      <c r="G632" s="4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 ht="15" x14ac:dyDescent="0.2">
      <c r="A633" s="40"/>
      <c r="B633" s="40"/>
      <c r="D633" s="42"/>
      <c r="E633" s="42"/>
      <c r="F633" s="42"/>
      <c r="G633" s="4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 ht="15" x14ac:dyDescent="0.2">
      <c r="A634" s="40"/>
      <c r="B634" s="40"/>
      <c r="D634" s="42"/>
      <c r="E634" s="42"/>
      <c r="F634" s="42"/>
      <c r="G634" s="4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 ht="15" x14ac:dyDescent="0.2">
      <c r="A635" s="40"/>
      <c r="B635" s="40"/>
      <c r="D635" s="42"/>
      <c r="E635" s="42"/>
      <c r="F635" s="42"/>
      <c r="G635" s="4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 ht="15" x14ac:dyDescent="0.2">
      <c r="A636" s="40"/>
      <c r="B636" s="40"/>
      <c r="D636" s="42"/>
      <c r="E636" s="42"/>
      <c r="F636" s="42"/>
      <c r="G636" s="4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 ht="15" x14ac:dyDescent="0.2">
      <c r="A637" s="40"/>
      <c r="B637" s="40"/>
      <c r="D637" s="42"/>
      <c r="E637" s="42"/>
      <c r="F637" s="42"/>
      <c r="G637" s="4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 ht="15" x14ac:dyDescent="0.2">
      <c r="A638" s="40"/>
      <c r="B638" s="40"/>
      <c r="D638" s="42"/>
      <c r="E638" s="42"/>
      <c r="F638" s="42"/>
      <c r="G638" s="4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 ht="15" x14ac:dyDescent="0.2">
      <c r="A639" s="40"/>
      <c r="B639" s="40"/>
      <c r="D639" s="42"/>
      <c r="E639" s="42"/>
      <c r="F639" s="42"/>
      <c r="G639" s="4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 ht="15" x14ac:dyDescent="0.2">
      <c r="A640" s="40"/>
      <c r="B640" s="40"/>
      <c r="D640" s="42"/>
      <c r="E640" s="42"/>
      <c r="F640" s="42"/>
      <c r="G640" s="4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 ht="15" x14ac:dyDescent="0.2">
      <c r="A641" s="40"/>
      <c r="B641" s="40"/>
      <c r="D641" s="42"/>
      <c r="E641" s="42"/>
      <c r="F641" s="42"/>
      <c r="G641" s="4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 ht="15" x14ac:dyDescent="0.2">
      <c r="A642" s="40"/>
      <c r="B642" s="40"/>
      <c r="D642" s="42"/>
      <c r="E642" s="42"/>
      <c r="F642" s="42"/>
      <c r="G642" s="4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 ht="15" x14ac:dyDescent="0.2">
      <c r="A643" s="40"/>
      <c r="B643" s="40"/>
      <c r="D643" s="42"/>
      <c r="E643" s="42"/>
      <c r="F643" s="42"/>
      <c r="G643" s="4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 ht="15" x14ac:dyDescent="0.2">
      <c r="A644" s="40"/>
      <c r="B644" s="40"/>
      <c r="D644" s="42"/>
      <c r="E644" s="42"/>
      <c r="F644" s="42"/>
      <c r="G644" s="4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 ht="15" x14ac:dyDescent="0.2">
      <c r="A645" s="40"/>
      <c r="B645" s="40"/>
      <c r="D645" s="42"/>
      <c r="E645" s="42"/>
      <c r="F645" s="42"/>
      <c r="G645" s="4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 ht="15" x14ac:dyDescent="0.2">
      <c r="A646" s="40"/>
      <c r="B646" s="40"/>
      <c r="D646" s="42"/>
      <c r="E646" s="42"/>
      <c r="F646" s="42"/>
      <c r="G646" s="4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 ht="15" x14ac:dyDescent="0.2">
      <c r="A647" s="40"/>
      <c r="B647" s="40"/>
      <c r="D647" s="42"/>
      <c r="E647" s="42"/>
      <c r="F647" s="42"/>
      <c r="G647" s="4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 ht="15" x14ac:dyDescent="0.2">
      <c r="A648" s="40"/>
      <c r="B648" s="40"/>
      <c r="D648" s="42"/>
      <c r="E648" s="42"/>
      <c r="F648" s="42"/>
      <c r="G648" s="4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 ht="15" x14ac:dyDescent="0.2">
      <c r="A649" s="40"/>
      <c r="B649" s="40"/>
      <c r="D649" s="42"/>
      <c r="E649" s="42"/>
      <c r="F649" s="42"/>
      <c r="G649" s="4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 ht="15" x14ac:dyDescent="0.2">
      <c r="A650" s="40"/>
      <c r="B650" s="40"/>
      <c r="D650" s="42"/>
      <c r="E650" s="42"/>
      <c r="F650" s="42"/>
      <c r="G650" s="4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 ht="15" x14ac:dyDescent="0.2">
      <c r="A651" s="40"/>
      <c r="B651" s="40"/>
      <c r="D651" s="42"/>
      <c r="E651" s="42"/>
      <c r="F651" s="42"/>
      <c r="G651" s="4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 ht="15" x14ac:dyDescent="0.2">
      <c r="A652" s="40"/>
      <c r="B652" s="40"/>
      <c r="D652" s="42"/>
      <c r="E652" s="42"/>
      <c r="F652" s="42"/>
      <c r="G652" s="4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 ht="15" x14ac:dyDescent="0.2">
      <c r="A653" s="40"/>
      <c r="B653" s="40"/>
      <c r="D653" s="42"/>
      <c r="E653" s="42"/>
      <c r="F653" s="42"/>
      <c r="G653" s="4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 ht="15" x14ac:dyDescent="0.2">
      <c r="A654" s="40"/>
      <c r="B654" s="40"/>
      <c r="D654" s="42"/>
      <c r="E654" s="42"/>
      <c r="F654" s="42"/>
      <c r="G654" s="4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 ht="15" x14ac:dyDescent="0.2">
      <c r="A655" s="40"/>
      <c r="B655" s="40"/>
      <c r="D655" s="42"/>
      <c r="E655" s="42"/>
      <c r="F655" s="42"/>
      <c r="G655" s="4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 ht="15" x14ac:dyDescent="0.2">
      <c r="A656" s="40"/>
      <c r="B656" s="40"/>
      <c r="D656" s="42"/>
      <c r="E656" s="42"/>
      <c r="F656" s="42"/>
      <c r="G656" s="4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 ht="15" x14ac:dyDescent="0.2">
      <c r="A657" s="40"/>
      <c r="B657" s="40"/>
      <c r="D657" s="42"/>
      <c r="E657" s="42"/>
      <c r="F657" s="42"/>
      <c r="G657" s="4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 ht="15" x14ac:dyDescent="0.2">
      <c r="A658" s="40"/>
      <c r="B658" s="40"/>
      <c r="D658" s="42"/>
      <c r="E658" s="42"/>
      <c r="F658" s="42"/>
      <c r="G658" s="4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 ht="15" x14ac:dyDescent="0.2">
      <c r="A659" s="40"/>
      <c r="B659" s="40"/>
      <c r="D659" s="42"/>
      <c r="E659" s="42"/>
      <c r="F659" s="42"/>
      <c r="G659" s="4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 ht="15" x14ac:dyDescent="0.2">
      <c r="A660" s="40"/>
      <c r="B660" s="40"/>
      <c r="D660" s="42"/>
      <c r="E660" s="42"/>
      <c r="F660" s="42"/>
      <c r="G660" s="4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 ht="15" x14ac:dyDescent="0.2">
      <c r="A661" s="40"/>
      <c r="B661" s="40"/>
      <c r="D661" s="42"/>
      <c r="E661" s="42"/>
      <c r="F661" s="42"/>
      <c r="G661" s="4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 ht="15" x14ac:dyDescent="0.2">
      <c r="A662" s="40"/>
      <c r="B662" s="40"/>
      <c r="D662" s="42"/>
      <c r="E662" s="42"/>
      <c r="F662" s="42"/>
      <c r="G662" s="4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 ht="15" x14ac:dyDescent="0.2">
      <c r="A663" s="40"/>
      <c r="B663" s="40"/>
      <c r="D663" s="42"/>
      <c r="E663" s="42"/>
      <c r="F663" s="42"/>
      <c r="G663" s="4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 ht="15" x14ac:dyDescent="0.2">
      <c r="A664" s="40"/>
      <c r="B664" s="40"/>
      <c r="D664" s="42"/>
      <c r="E664" s="42"/>
      <c r="F664" s="42"/>
      <c r="G664" s="4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 ht="15" x14ac:dyDescent="0.2">
      <c r="A665" s="40"/>
      <c r="B665" s="40"/>
      <c r="D665" s="42"/>
      <c r="E665" s="42"/>
      <c r="F665" s="42"/>
      <c r="G665" s="4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 ht="15" x14ac:dyDescent="0.2">
      <c r="A666" s="40"/>
      <c r="B666" s="40"/>
      <c r="D666" s="42"/>
      <c r="E666" s="42"/>
      <c r="F666" s="42"/>
      <c r="G666" s="4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 ht="15" x14ac:dyDescent="0.2">
      <c r="A667" s="40"/>
      <c r="B667" s="40"/>
      <c r="D667" s="42"/>
      <c r="E667" s="42"/>
      <c r="F667" s="42"/>
      <c r="G667" s="4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 ht="15" x14ac:dyDescent="0.2">
      <c r="A668" s="40"/>
      <c r="B668" s="40"/>
      <c r="D668" s="42"/>
      <c r="E668" s="42"/>
      <c r="F668" s="42"/>
      <c r="G668" s="4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 ht="15" x14ac:dyDescent="0.2">
      <c r="A669" s="40"/>
      <c r="B669" s="40"/>
      <c r="D669" s="42"/>
      <c r="E669" s="42"/>
      <c r="F669" s="42"/>
      <c r="G669" s="4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 ht="15" x14ac:dyDescent="0.2">
      <c r="A670" s="40"/>
      <c r="B670" s="40"/>
      <c r="D670" s="42"/>
      <c r="E670" s="42"/>
      <c r="F670" s="42"/>
      <c r="G670" s="4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 ht="15" x14ac:dyDescent="0.2">
      <c r="A671" s="40"/>
      <c r="B671" s="40"/>
      <c r="D671" s="42"/>
      <c r="E671" s="42"/>
      <c r="F671" s="42"/>
      <c r="G671" s="4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 ht="15" x14ac:dyDescent="0.2">
      <c r="A672" s="40"/>
      <c r="B672" s="40"/>
      <c r="D672" s="42"/>
      <c r="E672" s="42"/>
      <c r="F672" s="42"/>
      <c r="G672" s="4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 ht="15" x14ac:dyDescent="0.2">
      <c r="A673" s="40"/>
      <c r="B673" s="40"/>
      <c r="D673" s="42"/>
      <c r="E673" s="42"/>
      <c r="F673" s="42"/>
      <c r="G673" s="4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 ht="15" x14ac:dyDescent="0.2">
      <c r="A674" s="40"/>
      <c r="B674" s="40"/>
      <c r="D674" s="42"/>
      <c r="E674" s="42"/>
      <c r="F674" s="42"/>
      <c r="G674" s="4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 ht="15" x14ac:dyDescent="0.2">
      <c r="A675" s="40"/>
      <c r="B675" s="40"/>
      <c r="D675" s="42"/>
      <c r="E675" s="42"/>
      <c r="F675" s="42"/>
      <c r="G675" s="4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 ht="15" x14ac:dyDescent="0.2">
      <c r="A676" s="40"/>
      <c r="B676" s="40"/>
      <c r="D676" s="42"/>
      <c r="E676" s="42"/>
      <c r="F676" s="42"/>
      <c r="G676" s="4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 ht="15" x14ac:dyDescent="0.2">
      <c r="A677" s="40"/>
      <c r="B677" s="40"/>
      <c r="D677" s="42"/>
      <c r="E677" s="42"/>
      <c r="F677" s="42"/>
      <c r="G677" s="4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 ht="15" x14ac:dyDescent="0.2">
      <c r="A678" s="40"/>
      <c r="B678" s="40"/>
      <c r="D678" s="42"/>
      <c r="E678" s="42"/>
      <c r="F678" s="42"/>
      <c r="G678" s="4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 ht="15" x14ac:dyDescent="0.2">
      <c r="A679" s="40"/>
      <c r="B679" s="40"/>
      <c r="D679" s="42"/>
      <c r="E679" s="42"/>
      <c r="F679" s="42"/>
      <c r="G679" s="4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 ht="15" x14ac:dyDescent="0.2">
      <c r="A680" s="40"/>
      <c r="B680" s="40"/>
      <c r="D680" s="42"/>
      <c r="E680" s="42"/>
      <c r="F680" s="42"/>
      <c r="G680" s="4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 ht="15" x14ac:dyDescent="0.2">
      <c r="A681" s="40"/>
      <c r="B681" s="40"/>
      <c r="D681" s="42"/>
      <c r="E681" s="42"/>
      <c r="F681" s="42"/>
      <c r="G681" s="4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 ht="15" x14ac:dyDescent="0.2">
      <c r="A682" s="40"/>
      <c r="B682" s="40"/>
      <c r="D682" s="42"/>
      <c r="E682" s="42"/>
      <c r="F682" s="42"/>
      <c r="G682" s="4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 ht="15" x14ac:dyDescent="0.2">
      <c r="A683" s="40"/>
      <c r="B683" s="40"/>
      <c r="D683" s="42"/>
      <c r="E683" s="42"/>
      <c r="F683" s="42"/>
      <c r="G683" s="4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 ht="15" x14ac:dyDescent="0.2">
      <c r="A684" s="40"/>
      <c r="B684" s="40"/>
      <c r="D684" s="42"/>
      <c r="E684" s="42"/>
      <c r="F684" s="42"/>
      <c r="G684" s="4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 ht="15" x14ac:dyDescent="0.2">
      <c r="A685" s="40"/>
      <c r="B685" s="40"/>
      <c r="D685" s="42"/>
      <c r="E685" s="42"/>
      <c r="F685" s="42"/>
      <c r="G685" s="4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 ht="15" x14ac:dyDescent="0.2">
      <c r="A686" s="40"/>
      <c r="B686" s="40"/>
      <c r="D686" s="42"/>
      <c r="E686" s="42"/>
      <c r="F686" s="42"/>
      <c r="G686" s="4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 ht="15" x14ac:dyDescent="0.2">
      <c r="A687" s="40"/>
      <c r="B687" s="40"/>
      <c r="D687" s="42"/>
      <c r="E687" s="42"/>
      <c r="F687" s="42"/>
      <c r="G687" s="4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 ht="15" x14ac:dyDescent="0.2">
      <c r="A688" s="40"/>
      <c r="B688" s="40"/>
      <c r="D688" s="42"/>
      <c r="E688" s="42"/>
      <c r="F688" s="42"/>
      <c r="G688" s="4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 ht="15" x14ac:dyDescent="0.2">
      <c r="A689" s="40"/>
      <c r="B689" s="40"/>
      <c r="D689" s="42"/>
      <c r="E689" s="42"/>
      <c r="F689" s="42"/>
      <c r="G689" s="4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 ht="15" x14ac:dyDescent="0.2">
      <c r="A690" s="40"/>
      <c r="B690" s="40"/>
      <c r="D690" s="42"/>
      <c r="E690" s="42"/>
      <c r="F690" s="42"/>
      <c r="G690" s="4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 ht="15" x14ac:dyDescent="0.2">
      <c r="A691" s="40"/>
      <c r="B691" s="40"/>
      <c r="D691" s="42"/>
      <c r="E691" s="42"/>
      <c r="F691" s="42"/>
      <c r="G691" s="4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 ht="15" x14ac:dyDescent="0.2">
      <c r="A692" s="40"/>
      <c r="B692" s="40"/>
      <c r="D692" s="42"/>
      <c r="E692" s="42"/>
      <c r="F692" s="42"/>
      <c r="G692" s="4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 ht="15" x14ac:dyDescent="0.2">
      <c r="A693" s="40"/>
      <c r="B693" s="40"/>
      <c r="D693" s="42"/>
      <c r="E693" s="42"/>
      <c r="F693" s="42"/>
      <c r="G693" s="4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 ht="15" x14ac:dyDescent="0.2">
      <c r="A694" s="40"/>
      <c r="B694" s="40"/>
      <c r="D694" s="42"/>
      <c r="E694" s="42"/>
      <c r="F694" s="42"/>
      <c r="G694" s="4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 ht="15" x14ac:dyDescent="0.2">
      <c r="A695" s="40"/>
      <c r="B695" s="40"/>
      <c r="D695" s="42"/>
      <c r="E695" s="42"/>
      <c r="F695" s="42"/>
      <c r="G695" s="4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 ht="15" x14ac:dyDescent="0.2">
      <c r="A696" s="40"/>
      <c r="B696" s="40"/>
      <c r="D696" s="42"/>
      <c r="E696" s="42"/>
      <c r="F696" s="42"/>
      <c r="G696" s="4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 ht="15" x14ac:dyDescent="0.2">
      <c r="A697" s="40"/>
      <c r="B697" s="40"/>
      <c r="D697" s="42"/>
      <c r="E697" s="42"/>
      <c r="F697" s="42"/>
      <c r="G697" s="4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 ht="15" x14ac:dyDescent="0.2">
      <c r="A698" s="40"/>
      <c r="B698" s="40"/>
      <c r="D698" s="42"/>
      <c r="E698" s="42"/>
      <c r="F698" s="42"/>
      <c r="G698" s="4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 ht="15" x14ac:dyDescent="0.2">
      <c r="A699" s="40"/>
      <c r="B699" s="40"/>
      <c r="D699" s="42"/>
      <c r="E699" s="42"/>
      <c r="F699" s="42"/>
      <c r="G699" s="4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 ht="15" x14ac:dyDescent="0.2">
      <c r="A700" s="40"/>
      <c r="B700" s="40"/>
      <c r="D700" s="42"/>
      <c r="E700" s="42"/>
      <c r="F700" s="42"/>
      <c r="G700" s="4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 ht="15" x14ac:dyDescent="0.2">
      <c r="A701" s="40"/>
      <c r="B701" s="40"/>
      <c r="D701" s="42"/>
      <c r="E701" s="42"/>
      <c r="F701" s="42"/>
      <c r="G701" s="4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 ht="15" x14ac:dyDescent="0.2">
      <c r="A702" s="40"/>
      <c r="B702" s="40"/>
      <c r="D702" s="42"/>
      <c r="E702" s="42"/>
      <c r="F702" s="42"/>
      <c r="G702" s="4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 ht="15" x14ac:dyDescent="0.2">
      <c r="A703" s="40"/>
      <c r="B703" s="40"/>
      <c r="D703" s="42"/>
      <c r="E703" s="42"/>
      <c r="F703" s="42"/>
      <c r="G703" s="4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 ht="15" x14ac:dyDescent="0.2">
      <c r="A704" s="40"/>
      <c r="B704" s="40"/>
      <c r="D704" s="42"/>
      <c r="E704" s="42"/>
      <c r="F704" s="42"/>
      <c r="G704" s="4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 ht="15" x14ac:dyDescent="0.2">
      <c r="A705" s="40"/>
      <c r="B705" s="40"/>
      <c r="D705" s="42"/>
      <c r="E705" s="42"/>
      <c r="F705" s="42"/>
      <c r="G705" s="4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 ht="15" x14ac:dyDescent="0.2">
      <c r="A706" s="40"/>
      <c r="B706" s="40"/>
      <c r="D706" s="42"/>
      <c r="E706" s="42"/>
      <c r="F706" s="42"/>
      <c r="G706" s="4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 ht="15" x14ac:dyDescent="0.2">
      <c r="A707" s="40"/>
      <c r="B707" s="40"/>
      <c r="D707" s="42"/>
      <c r="E707" s="42"/>
      <c r="F707" s="42"/>
      <c r="G707" s="4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 ht="15" x14ac:dyDescent="0.2">
      <c r="A708" s="40"/>
      <c r="B708" s="40"/>
      <c r="D708" s="42"/>
      <c r="E708" s="42"/>
      <c r="F708" s="42"/>
      <c r="G708" s="4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 ht="15" x14ac:dyDescent="0.2">
      <c r="A709" s="40"/>
      <c r="B709" s="40"/>
      <c r="D709" s="42"/>
      <c r="E709" s="42"/>
      <c r="F709" s="42"/>
      <c r="G709" s="4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 ht="15" x14ac:dyDescent="0.2">
      <c r="A710" s="40"/>
      <c r="B710" s="40"/>
      <c r="D710" s="42"/>
      <c r="E710" s="42"/>
      <c r="F710" s="42"/>
      <c r="G710" s="4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 ht="15" x14ac:dyDescent="0.2">
      <c r="A711" s="40"/>
      <c r="B711" s="40"/>
      <c r="D711" s="42"/>
      <c r="E711" s="42"/>
      <c r="F711" s="42"/>
      <c r="G711" s="4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 ht="15" x14ac:dyDescent="0.2">
      <c r="A712" s="40"/>
      <c r="B712" s="40"/>
      <c r="D712" s="42"/>
      <c r="E712" s="42"/>
      <c r="F712" s="42"/>
      <c r="G712" s="4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 ht="15" x14ac:dyDescent="0.2">
      <c r="A713" s="40"/>
      <c r="B713" s="40"/>
      <c r="D713" s="42"/>
      <c r="E713" s="42"/>
      <c r="F713" s="42"/>
      <c r="G713" s="4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 ht="15" x14ac:dyDescent="0.2">
      <c r="A714" s="40"/>
      <c r="B714" s="40"/>
      <c r="D714" s="42"/>
      <c r="E714" s="42"/>
      <c r="F714" s="42"/>
      <c r="G714" s="4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 ht="15" x14ac:dyDescent="0.2">
      <c r="A715" s="40"/>
      <c r="B715" s="40"/>
      <c r="D715" s="42"/>
      <c r="E715" s="42"/>
      <c r="F715" s="42"/>
      <c r="G715" s="4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 ht="15" x14ac:dyDescent="0.2">
      <c r="A716" s="40"/>
      <c r="B716" s="40"/>
      <c r="D716" s="42"/>
      <c r="E716" s="42"/>
      <c r="F716" s="42"/>
      <c r="G716" s="4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 ht="15" x14ac:dyDescent="0.2">
      <c r="A717" s="40"/>
      <c r="B717" s="40"/>
      <c r="D717" s="42"/>
      <c r="E717" s="42"/>
      <c r="F717" s="42"/>
      <c r="G717" s="4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 ht="15" x14ac:dyDescent="0.2">
      <c r="A718" s="40"/>
      <c r="B718" s="40"/>
      <c r="D718" s="42"/>
      <c r="E718" s="42"/>
      <c r="F718" s="42"/>
      <c r="G718" s="4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 ht="15" x14ac:dyDescent="0.2">
      <c r="A719" s="40"/>
      <c r="B719" s="40"/>
      <c r="D719" s="42"/>
      <c r="E719" s="42"/>
      <c r="F719" s="42"/>
      <c r="G719" s="4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 ht="15" x14ac:dyDescent="0.2">
      <c r="A720" s="40"/>
      <c r="B720" s="40"/>
      <c r="D720" s="42"/>
      <c r="E720" s="42"/>
      <c r="F720" s="42"/>
      <c r="G720" s="4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 ht="15" x14ac:dyDescent="0.2">
      <c r="A721" s="40"/>
      <c r="B721" s="40"/>
      <c r="D721" s="42"/>
      <c r="E721" s="42"/>
      <c r="F721" s="42"/>
      <c r="G721" s="4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 ht="15" x14ac:dyDescent="0.2">
      <c r="A722" s="40"/>
      <c r="B722" s="40"/>
      <c r="D722" s="42"/>
      <c r="E722" s="42"/>
      <c r="F722" s="42"/>
      <c r="G722" s="4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 ht="15" x14ac:dyDescent="0.2">
      <c r="A723" s="40"/>
      <c r="B723" s="40"/>
      <c r="D723" s="42"/>
      <c r="E723" s="42"/>
      <c r="F723" s="42"/>
      <c r="G723" s="4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 ht="15" x14ac:dyDescent="0.2">
      <c r="A724" s="40"/>
      <c r="B724" s="40"/>
      <c r="D724" s="42"/>
      <c r="E724" s="42"/>
      <c r="F724" s="42"/>
      <c r="G724" s="4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 ht="15" x14ac:dyDescent="0.2">
      <c r="A725" s="40"/>
      <c r="B725" s="40"/>
      <c r="D725" s="42"/>
      <c r="E725" s="42"/>
      <c r="F725" s="42"/>
      <c r="G725" s="4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 ht="15" x14ac:dyDescent="0.2">
      <c r="A726" s="40"/>
      <c r="B726" s="40"/>
      <c r="D726" s="42"/>
      <c r="E726" s="42"/>
      <c r="F726" s="42"/>
      <c r="G726" s="4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 ht="15" x14ac:dyDescent="0.2">
      <c r="A727" s="40"/>
      <c r="B727" s="40"/>
      <c r="D727" s="42"/>
      <c r="E727" s="42"/>
      <c r="F727" s="42"/>
      <c r="G727" s="4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 ht="15" x14ac:dyDescent="0.2">
      <c r="A728" s="40"/>
      <c r="B728" s="40"/>
      <c r="D728" s="42"/>
      <c r="E728" s="42"/>
      <c r="F728" s="42"/>
      <c r="G728" s="4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 ht="15" x14ac:dyDescent="0.2">
      <c r="A729" s="40"/>
      <c r="B729" s="40"/>
      <c r="D729" s="42"/>
      <c r="E729" s="42"/>
      <c r="F729" s="42"/>
      <c r="G729" s="4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 ht="15" x14ac:dyDescent="0.2">
      <c r="A730" s="40"/>
      <c r="B730" s="40"/>
      <c r="D730" s="42"/>
      <c r="E730" s="42"/>
      <c r="F730" s="42"/>
      <c r="G730" s="4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 ht="15" x14ac:dyDescent="0.2">
      <c r="A731" s="40"/>
      <c r="B731" s="40"/>
      <c r="D731" s="42"/>
      <c r="E731" s="42"/>
      <c r="F731" s="42"/>
      <c r="G731" s="4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 ht="15" x14ac:dyDescent="0.2">
      <c r="A732" s="40"/>
      <c r="B732" s="40"/>
      <c r="D732" s="42"/>
      <c r="E732" s="42"/>
      <c r="F732" s="42"/>
      <c r="G732" s="4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 ht="15" x14ac:dyDescent="0.2">
      <c r="A733" s="40"/>
      <c r="B733" s="40"/>
      <c r="D733" s="42"/>
      <c r="E733" s="42"/>
      <c r="F733" s="42"/>
      <c r="G733" s="4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 ht="15" x14ac:dyDescent="0.2">
      <c r="A734" s="40"/>
      <c r="B734" s="40"/>
      <c r="D734" s="42"/>
      <c r="E734" s="42"/>
      <c r="F734" s="42"/>
      <c r="G734" s="4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 ht="15" x14ac:dyDescent="0.2">
      <c r="A735" s="40"/>
      <c r="B735" s="40"/>
      <c r="D735" s="42"/>
      <c r="E735" s="42"/>
      <c r="F735" s="42"/>
      <c r="G735" s="4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 ht="15" x14ac:dyDescent="0.2">
      <c r="A736" s="40"/>
      <c r="B736" s="40"/>
      <c r="D736" s="42"/>
      <c r="E736" s="42"/>
      <c r="F736" s="42"/>
      <c r="G736" s="4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 ht="15" x14ac:dyDescent="0.2">
      <c r="A737" s="40"/>
      <c r="B737" s="40"/>
      <c r="D737" s="42"/>
      <c r="E737" s="42"/>
      <c r="F737" s="42"/>
      <c r="G737" s="4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 ht="15" x14ac:dyDescent="0.2">
      <c r="A738" s="40"/>
      <c r="B738" s="40"/>
      <c r="D738" s="42"/>
      <c r="E738" s="42"/>
      <c r="F738" s="42"/>
      <c r="G738" s="4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 ht="15" x14ac:dyDescent="0.2">
      <c r="A739" s="40"/>
      <c r="B739" s="40"/>
      <c r="D739" s="42"/>
      <c r="E739" s="42"/>
      <c r="F739" s="42"/>
      <c r="G739" s="4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 ht="15" x14ac:dyDescent="0.2">
      <c r="A740" s="40"/>
      <c r="B740" s="40"/>
      <c r="D740" s="42"/>
      <c r="E740" s="42"/>
      <c r="F740" s="42"/>
      <c r="G740" s="4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 ht="15" x14ac:dyDescent="0.2">
      <c r="A741" s="40"/>
      <c r="B741" s="40"/>
      <c r="D741" s="42"/>
      <c r="E741" s="42"/>
      <c r="F741" s="42"/>
      <c r="G741" s="4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 ht="15" x14ac:dyDescent="0.2">
      <c r="A742" s="40"/>
      <c r="B742" s="40"/>
      <c r="D742" s="42"/>
      <c r="E742" s="42"/>
      <c r="F742" s="42"/>
      <c r="G742" s="4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 ht="15" x14ac:dyDescent="0.2">
      <c r="A743" s="40"/>
      <c r="B743" s="40"/>
      <c r="D743" s="42"/>
      <c r="E743" s="42"/>
      <c r="F743" s="42"/>
      <c r="G743" s="4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 ht="15" x14ac:dyDescent="0.2">
      <c r="A744" s="40"/>
      <c r="B744" s="40"/>
      <c r="D744" s="42"/>
      <c r="E744" s="42"/>
      <c r="F744" s="42"/>
      <c r="G744" s="4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 ht="15" x14ac:dyDescent="0.2">
      <c r="A745" s="40"/>
      <c r="B745" s="40"/>
      <c r="D745" s="42"/>
      <c r="E745" s="42"/>
      <c r="F745" s="42"/>
      <c r="G745" s="4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 ht="15" x14ac:dyDescent="0.2">
      <c r="A746" s="40"/>
      <c r="B746" s="40"/>
      <c r="D746" s="42"/>
      <c r="E746" s="42"/>
      <c r="F746" s="42"/>
      <c r="G746" s="4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 ht="15" x14ac:dyDescent="0.2">
      <c r="A747" s="40"/>
      <c r="B747" s="40"/>
      <c r="D747" s="42"/>
      <c r="E747" s="42"/>
      <c r="F747" s="42"/>
      <c r="G747" s="4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 ht="15" x14ac:dyDescent="0.2">
      <c r="A748" s="40"/>
      <c r="B748" s="40"/>
      <c r="D748" s="42"/>
      <c r="E748" s="42"/>
      <c r="F748" s="42"/>
      <c r="G748" s="4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 ht="15" x14ac:dyDescent="0.2">
      <c r="A749" s="40"/>
      <c r="B749" s="40"/>
      <c r="D749" s="42"/>
      <c r="E749" s="42"/>
      <c r="F749" s="42"/>
      <c r="G749" s="4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 ht="15" x14ac:dyDescent="0.2">
      <c r="A750" s="40"/>
      <c r="B750" s="40"/>
      <c r="D750" s="42"/>
      <c r="E750" s="42"/>
      <c r="F750" s="42"/>
      <c r="G750" s="4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 ht="15" x14ac:dyDescent="0.2">
      <c r="A751" s="40"/>
      <c r="B751" s="40"/>
      <c r="D751" s="42"/>
      <c r="E751" s="42"/>
      <c r="F751" s="42"/>
      <c r="G751" s="4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 ht="15" x14ac:dyDescent="0.2">
      <c r="A752" s="40"/>
      <c r="B752" s="40"/>
      <c r="D752" s="42"/>
      <c r="E752" s="42"/>
      <c r="F752" s="42"/>
      <c r="G752" s="4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 ht="15" x14ac:dyDescent="0.2">
      <c r="A753" s="40"/>
      <c r="B753" s="40"/>
      <c r="D753" s="42"/>
      <c r="E753" s="42"/>
      <c r="F753" s="42"/>
      <c r="G753" s="4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 ht="15" x14ac:dyDescent="0.2">
      <c r="A754" s="40"/>
      <c r="B754" s="40"/>
      <c r="D754" s="42"/>
      <c r="E754" s="42"/>
      <c r="F754" s="42"/>
      <c r="G754" s="4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 ht="15" x14ac:dyDescent="0.2">
      <c r="A755" s="40"/>
      <c r="B755" s="40"/>
      <c r="D755" s="42"/>
      <c r="E755" s="42"/>
      <c r="F755" s="42"/>
      <c r="G755" s="4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 ht="15" x14ac:dyDescent="0.2">
      <c r="A756" s="40"/>
      <c r="B756" s="40"/>
      <c r="D756" s="42"/>
      <c r="E756" s="42"/>
      <c r="F756" s="42"/>
      <c r="G756" s="4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 ht="15" x14ac:dyDescent="0.2">
      <c r="A757" s="40"/>
      <c r="B757" s="40"/>
      <c r="D757" s="42"/>
      <c r="E757" s="42"/>
      <c r="F757" s="42"/>
      <c r="G757" s="4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 ht="15" x14ac:dyDescent="0.2">
      <c r="A758" s="40"/>
      <c r="B758" s="40"/>
      <c r="D758" s="42"/>
      <c r="E758" s="42"/>
      <c r="F758" s="42"/>
      <c r="G758" s="4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 ht="15" x14ac:dyDescent="0.2">
      <c r="A759" s="40"/>
      <c r="B759" s="40"/>
      <c r="D759" s="42"/>
      <c r="E759" s="42"/>
      <c r="F759" s="42"/>
      <c r="G759" s="4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 ht="15" x14ac:dyDescent="0.2">
      <c r="A760" s="40"/>
      <c r="B760" s="40"/>
      <c r="D760" s="42"/>
      <c r="E760" s="42"/>
      <c r="F760" s="42"/>
      <c r="G760" s="4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 ht="15" x14ac:dyDescent="0.2">
      <c r="A761" s="40"/>
      <c r="B761" s="40"/>
      <c r="D761" s="42"/>
      <c r="E761" s="42"/>
      <c r="F761" s="42"/>
      <c r="G761" s="4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 ht="15" x14ac:dyDescent="0.2">
      <c r="A762" s="40"/>
      <c r="B762" s="40"/>
      <c r="D762" s="42"/>
      <c r="E762" s="42"/>
      <c r="F762" s="42"/>
      <c r="G762" s="4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 ht="15" x14ac:dyDescent="0.2">
      <c r="A763" s="40"/>
      <c r="B763" s="40"/>
      <c r="D763" s="42"/>
      <c r="E763" s="42"/>
      <c r="F763" s="42"/>
      <c r="G763" s="4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 ht="15" x14ac:dyDescent="0.2">
      <c r="A764" s="40"/>
      <c r="B764" s="40"/>
      <c r="D764" s="42"/>
      <c r="E764" s="42"/>
      <c r="F764" s="42"/>
      <c r="G764" s="4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 ht="15" x14ac:dyDescent="0.2">
      <c r="A765" s="40"/>
      <c r="B765" s="40"/>
      <c r="D765" s="42"/>
      <c r="E765" s="42"/>
      <c r="F765" s="42"/>
      <c r="G765" s="4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 ht="15" x14ac:dyDescent="0.2">
      <c r="A766" s="40"/>
      <c r="B766" s="40"/>
      <c r="D766" s="42"/>
      <c r="E766" s="42"/>
      <c r="F766" s="42"/>
      <c r="G766" s="4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 ht="15" x14ac:dyDescent="0.2">
      <c r="A767" s="40"/>
      <c r="B767" s="40"/>
      <c r="D767" s="42"/>
      <c r="E767" s="42"/>
      <c r="F767" s="42"/>
      <c r="G767" s="4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 ht="15" x14ac:dyDescent="0.2">
      <c r="A768" s="40"/>
      <c r="B768" s="40"/>
      <c r="D768" s="42"/>
      <c r="E768" s="42"/>
      <c r="F768" s="42"/>
      <c r="G768" s="4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 ht="15" x14ac:dyDescent="0.2">
      <c r="A769" s="40"/>
      <c r="B769" s="40"/>
      <c r="D769" s="42"/>
      <c r="E769" s="42"/>
      <c r="F769" s="42"/>
      <c r="G769" s="4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 ht="15" x14ac:dyDescent="0.2">
      <c r="A770" s="40"/>
      <c r="B770" s="40"/>
      <c r="D770" s="42"/>
      <c r="E770" s="42"/>
      <c r="F770" s="42"/>
      <c r="G770" s="4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 ht="15" x14ac:dyDescent="0.2">
      <c r="A771" s="40"/>
      <c r="B771" s="40"/>
      <c r="D771" s="42"/>
      <c r="E771" s="42"/>
      <c r="F771" s="42"/>
      <c r="G771" s="4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 ht="15" x14ac:dyDescent="0.2">
      <c r="A772" s="40"/>
      <c r="B772" s="40"/>
      <c r="D772" s="42"/>
      <c r="E772" s="42"/>
      <c r="F772" s="42"/>
      <c r="G772" s="4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 ht="15" x14ac:dyDescent="0.2">
      <c r="A773" s="40"/>
      <c r="B773" s="40"/>
      <c r="D773" s="42"/>
      <c r="E773" s="42"/>
      <c r="F773" s="42"/>
      <c r="G773" s="4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 ht="15" x14ac:dyDescent="0.2">
      <c r="A774" s="40"/>
      <c r="B774" s="40"/>
      <c r="D774" s="42"/>
      <c r="E774" s="42"/>
      <c r="F774" s="42"/>
      <c r="G774" s="4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 ht="15" x14ac:dyDescent="0.2">
      <c r="A775" s="40"/>
      <c r="B775" s="40"/>
      <c r="D775" s="42"/>
      <c r="E775" s="42"/>
      <c r="F775" s="42"/>
      <c r="G775" s="4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 ht="15" x14ac:dyDescent="0.2">
      <c r="A776" s="40"/>
      <c r="B776" s="40"/>
      <c r="D776" s="42"/>
      <c r="E776" s="42"/>
      <c r="F776" s="42"/>
      <c r="G776" s="4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 ht="15" x14ac:dyDescent="0.2">
      <c r="A777" s="40"/>
      <c r="B777" s="40"/>
      <c r="D777" s="42"/>
      <c r="E777" s="42"/>
      <c r="F777" s="42"/>
      <c r="G777" s="4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 ht="15" x14ac:dyDescent="0.2">
      <c r="A778" s="40"/>
      <c r="B778" s="40"/>
      <c r="D778" s="42"/>
      <c r="E778" s="42"/>
      <c r="F778" s="42"/>
      <c r="G778" s="4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 ht="15" x14ac:dyDescent="0.2">
      <c r="A779" s="40"/>
      <c r="B779" s="40"/>
      <c r="D779" s="42"/>
      <c r="E779" s="42"/>
      <c r="F779" s="42"/>
      <c r="G779" s="4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 ht="15" x14ac:dyDescent="0.2">
      <c r="A780" s="40"/>
      <c r="B780" s="40"/>
      <c r="D780" s="42"/>
      <c r="E780" s="42"/>
      <c r="F780" s="42"/>
      <c r="G780" s="4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 ht="15" x14ac:dyDescent="0.2">
      <c r="A781" s="40"/>
      <c r="B781" s="40"/>
      <c r="D781" s="42"/>
      <c r="E781" s="42"/>
      <c r="F781" s="42"/>
      <c r="G781" s="4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 ht="15" x14ac:dyDescent="0.2">
      <c r="A782" s="40"/>
      <c r="B782" s="40"/>
      <c r="D782" s="42"/>
      <c r="E782" s="42"/>
      <c r="F782" s="42"/>
      <c r="G782" s="4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 ht="15" x14ac:dyDescent="0.2">
      <c r="A783" s="40"/>
      <c r="B783" s="40"/>
      <c r="D783" s="42"/>
      <c r="E783" s="42"/>
      <c r="F783" s="42"/>
      <c r="G783" s="4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 ht="15" x14ac:dyDescent="0.2">
      <c r="A784" s="40"/>
      <c r="B784" s="40"/>
      <c r="D784" s="42"/>
      <c r="E784" s="42"/>
      <c r="F784" s="42"/>
      <c r="G784" s="4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 ht="15" x14ac:dyDescent="0.2">
      <c r="A785" s="40"/>
      <c r="B785" s="40"/>
      <c r="D785" s="42"/>
      <c r="E785" s="42"/>
      <c r="F785" s="42"/>
      <c r="G785" s="4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 ht="15" x14ac:dyDescent="0.2">
      <c r="A786" s="40"/>
      <c r="B786" s="40"/>
      <c r="D786" s="42"/>
      <c r="E786" s="42"/>
      <c r="F786" s="42"/>
      <c r="G786" s="4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 ht="15" x14ac:dyDescent="0.2">
      <c r="A787" s="40"/>
      <c r="B787" s="40"/>
      <c r="D787" s="42"/>
      <c r="E787" s="42"/>
      <c r="F787" s="42"/>
      <c r="G787" s="4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 ht="15" x14ac:dyDescent="0.2">
      <c r="A788" s="40"/>
      <c r="B788" s="40"/>
      <c r="D788" s="42"/>
      <c r="E788" s="42"/>
      <c r="F788" s="42"/>
      <c r="G788" s="4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 ht="15" x14ac:dyDescent="0.2">
      <c r="A789" s="40"/>
      <c r="B789" s="40"/>
      <c r="D789" s="42"/>
      <c r="E789" s="42"/>
      <c r="F789" s="42"/>
      <c r="G789" s="4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 ht="15" x14ac:dyDescent="0.2">
      <c r="A790" s="40"/>
      <c r="B790" s="40"/>
      <c r="D790" s="42"/>
      <c r="E790" s="42"/>
      <c r="F790" s="42"/>
      <c r="G790" s="4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 ht="15" x14ac:dyDescent="0.2">
      <c r="A791" s="40"/>
      <c r="B791" s="40"/>
      <c r="D791" s="42"/>
      <c r="E791" s="42"/>
      <c r="F791" s="42"/>
      <c r="G791" s="4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 ht="15" x14ac:dyDescent="0.2">
      <c r="A792" s="40"/>
      <c r="B792" s="40"/>
      <c r="D792" s="42"/>
      <c r="E792" s="42"/>
      <c r="F792" s="42"/>
      <c r="G792" s="4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 ht="15" x14ac:dyDescent="0.2">
      <c r="A793" s="40"/>
      <c r="B793" s="40"/>
      <c r="D793" s="42"/>
      <c r="E793" s="42"/>
      <c r="F793" s="42"/>
      <c r="G793" s="4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 ht="15" x14ac:dyDescent="0.2">
      <c r="A794" s="40"/>
      <c r="B794" s="40"/>
      <c r="D794" s="42"/>
      <c r="E794" s="42"/>
      <c r="F794" s="42"/>
      <c r="G794" s="4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 ht="15" x14ac:dyDescent="0.2">
      <c r="A795" s="40"/>
      <c r="B795" s="40"/>
      <c r="D795" s="42"/>
      <c r="E795" s="42"/>
      <c r="F795" s="42"/>
      <c r="G795" s="4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 ht="15" x14ac:dyDescent="0.2">
      <c r="A796" s="40"/>
      <c r="B796" s="40"/>
      <c r="D796" s="42"/>
      <c r="E796" s="42"/>
      <c r="F796" s="42"/>
      <c r="G796" s="4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 ht="15" x14ac:dyDescent="0.2">
      <c r="A797" s="40"/>
      <c r="B797" s="40"/>
      <c r="D797" s="42"/>
      <c r="E797" s="42"/>
      <c r="F797" s="42"/>
      <c r="G797" s="4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 ht="15" x14ac:dyDescent="0.2">
      <c r="A798" s="40"/>
      <c r="B798" s="40"/>
      <c r="D798" s="42"/>
      <c r="E798" s="42"/>
      <c r="F798" s="42"/>
      <c r="G798" s="4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 ht="15" x14ac:dyDescent="0.2">
      <c r="A799" s="40"/>
      <c r="B799" s="40"/>
      <c r="D799" s="42"/>
      <c r="E799" s="42"/>
      <c r="F799" s="42"/>
      <c r="G799" s="4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 ht="15" x14ac:dyDescent="0.2">
      <c r="A800" s="40"/>
      <c r="B800" s="40"/>
      <c r="D800" s="42"/>
      <c r="E800" s="42"/>
      <c r="F800" s="42"/>
      <c r="G800" s="4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 ht="15" x14ac:dyDescent="0.2">
      <c r="A801" s="40"/>
      <c r="B801" s="40"/>
      <c r="D801" s="42"/>
      <c r="E801" s="42"/>
      <c r="F801" s="42"/>
      <c r="G801" s="4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 ht="15" x14ac:dyDescent="0.2">
      <c r="A802" s="40"/>
      <c r="B802" s="40"/>
      <c r="D802" s="42"/>
      <c r="E802" s="42"/>
      <c r="F802" s="42"/>
      <c r="G802" s="4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 ht="15" x14ac:dyDescent="0.2">
      <c r="A803" s="40"/>
      <c r="B803" s="40"/>
      <c r="D803" s="42"/>
      <c r="E803" s="42"/>
      <c r="F803" s="42"/>
      <c r="G803" s="4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 ht="15" x14ac:dyDescent="0.2">
      <c r="A804" s="40"/>
      <c r="B804" s="40"/>
      <c r="D804" s="42"/>
      <c r="E804" s="42"/>
      <c r="F804" s="42"/>
      <c r="G804" s="4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 ht="15" x14ac:dyDescent="0.2">
      <c r="A805" s="40"/>
      <c r="B805" s="40"/>
      <c r="D805" s="42"/>
      <c r="E805" s="42"/>
      <c r="F805" s="42"/>
      <c r="G805" s="4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 ht="15" x14ac:dyDescent="0.2">
      <c r="A806" s="40"/>
      <c r="B806" s="40"/>
      <c r="D806" s="42"/>
      <c r="E806" s="42"/>
      <c r="F806" s="42"/>
      <c r="G806" s="4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 ht="15" x14ac:dyDescent="0.2">
      <c r="A807" s="40"/>
      <c r="B807" s="40"/>
      <c r="D807" s="42"/>
      <c r="E807" s="42"/>
      <c r="F807" s="42"/>
      <c r="G807" s="4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 ht="15" x14ac:dyDescent="0.2">
      <c r="A808" s="40"/>
      <c r="B808" s="40"/>
      <c r="D808" s="42"/>
      <c r="E808" s="42"/>
      <c r="F808" s="42"/>
      <c r="G808" s="4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 ht="15" x14ac:dyDescent="0.2">
      <c r="A809" s="40"/>
      <c r="B809" s="40"/>
      <c r="D809" s="42"/>
      <c r="E809" s="42"/>
      <c r="F809" s="42"/>
      <c r="G809" s="4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 ht="15" x14ac:dyDescent="0.2">
      <c r="A810" s="40"/>
      <c r="B810" s="40"/>
      <c r="D810" s="42"/>
      <c r="E810" s="42"/>
      <c r="F810" s="42"/>
      <c r="G810" s="4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 ht="15" x14ac:dyDescent="0.2">
      <c r="A811" s="40"/>
      <c r="B811" s="40"/>
      <c r="D811" s="42"/>
      <c r="E811" s="42"/>
      <c r="F811" s="42"/>
      <c r="G811" s="4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 ht="15" x14ac:dyDescent="0.2">
      <c r="A812" s="40"/>
      <c r="B812" s="40"/>
      <c r="D812" s="42"/>
      <c r="E812" s="42"/>
      <c r="F812" s="42"/>
      <c r="G812" s="4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 ht="15" x14ac:dyDescent="0.2">
      <c r="A813" s="40"/>
      <c r="B813" s="40"/>
      <c r="D813" s="42"/>
      <c r="E813" s="42"/>
      <c r="F813" s="42"/>
      <c r="G813" s="4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 ht="15" x14ac:dyDescent="0.2">
      <c r="A814" s="40"/>
      <c r="B814" s="40"/>
      <c r="D814" s="42"/>
      <c r="E814" s="42"/>
      <c r="F814" s="42"/>
      <c r="G814" s="4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 ht="15" x14ac:dyDescent="0.2">
      <c r="A815" s="40"/>
      <c r="B815" s="40"/>
      <c r="D815" s="42"/>
      <c r="E815" s="42"/>
      <c r="F815" s="42"/>
      <c r="G815" s="4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 ht="15" x14ac:dyDescent="0.2">
      <c r="A816" s="40"/>
      <c r="B816" s="40"/>
      <c r="D816" s="42"/>
      <c r="E816" s="42"/>
      <c r="F816" s="42"/>
      <c r="G816" s="4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 ht="15" x14ac:dyDescent="0.2">
      <c r="A817" s="40"/>
      <c r="B817" s="40"/>
      <c r="D817" s="42"/>
      <c r="E817" s="42"/>
      <c r="F817" s="42"/>
      <c r="G817" s="4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 ht="15" x14ac:dyDescent="0.2">
      <c r="A818" s="40"/>
      <c r="B818" s="40"/>
      <c r="D818" s="42"/>
      <c r="E818" s="42"/>
      <c r="F818" s="42"/>
      <c r="G818" s="4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 ht="15" x14ac:dyDescent="0.2">
      <c r="A819" s="40"/>
      <c r="B819" s="40"/>
      <c r="D819" s="42"/>
      <c r="E819" s="42"/>
      <c r="F819" s="42"/>
      <c r="G819" s="4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 ht="15" x14ac:dyDescent="0.2">
      <c r="A820" s="40"/>
      <c r="B820" s="40"/>
      <c r="D820" s="42"/>
      <c r="E820" s="42"/>
      <c r="F820" s="42"/>
      <c r="G820" s="4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 ht="15" x14ac:dyDescent="0.2">
      <c r="A821" s="40"/>
      <c r="B821" s="40"/>
      <c r="D821" s="42"/>
      <c r="E821" s="42"/>
      <c r="F821" s="42"/>
      <c r="G821" s="4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 ht="15" x14ac:dyDescent="0.2">
      <c r="A822" s="40"/>
      <c r="B822" s="40"/>
      <c r="D822" s="42"/>
      <c r="E822" s="42"/>
      <c r="F822" s="42"/>
      <c r="G822" s="4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 ht="15" x14ac:dyDescent="0.2">
      <c r="A823" s="40"/>
      <c r="B823" s="40"/>
      <c r="D823" s="42"/>
      <c r="E823" s="42"/>
      <c r="F823" s="42"/>
      <c r="G823" s="4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 ht="15" x14ac:dyDescent="0.2">
      <c r="A824" s="40"/>
      <c r="B824" s="40"/>
      <c r="D824" s="42"/>
      <c r="E824" s="42"/>
      <c r="F824" s="42"/>
      <c r="G824" s="4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 ht="15" x14ac:dyDescent="0.2">
      <c r="A825" s="40"/>
      <c r="B825" s="40"/>
      <c r="D825" s="42"/>
      <c r="E825" s="42"/>
      <c r="F825" s="42"/>
      <c r="G825" s="4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 ht="15" x14ac:dyDescent="0.2">
      <c r="A826" s="40"/>
      <c r="B826" s="40"/>
      <c r="D826" s="42"/>
      <c r="E826" s="42"/>
      <c r="F826" s="42"/>
      <c r="G826" s="4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 ht="15" x14ac:dyDescent="0.2">
      <c r="A827" s="40"/>
      <c r="B827" s="40"/>
      <c r="D827" s="42"/>
      <c r="E827" s="42"/>
      <c r="F827" s="42"/>
      <c r="G827" s="4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 ht="15" x14ac:dyDescent="0.2">
      <c r="A828" s="40"/>
      <c r="B828" s="40"/>
      <c r="D828" s="42"/>
      <c r="E828" s="42"/>
      <c r="F828" s="42"/>
      <c r="G828" s="4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 ht="15" x14ac:dyDescent="0.2">
      <c r="A829" s="40"/>
      <c r="B829" s="40"/>
      <c r="D829" s="42"/>
      <c r="E829" s="42"/>
      <c r="F829" s="42"/>
      <c r="G829" s="4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 ht="15" x14ac:dyDescent="0.2">
      <c r="A830" s="40"/>
      <c r="B830" s="40"/>
      <c r="D830" s="42"/>
      <c r="E830" s="42"/>
      <c r="F830" s="42"/>
      <c r="G830" s="4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 ht="15" x14ac:dyDescent="0.2">
      <c r="A831" s="40"/>
      <c r="B831" s="40"/>
      <c r="D831" s="42"/>
      <c r="E831" s="42"/>
      <c r="F831" s="42"/>
      <c r="G831" s="4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 ht="15" x14ac:dyDescent="0.2">
      <c r="A832" s="40"/>
      <c r="B832" s="40"/>
      <c r="D832" s="42"/>
      <c r="E832" s="42"/>
      <c r="F832" s="42"/>
      <c r="G832" s="4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 ht="15" x14ac:dyDescent="0.2">
      <c r="A833" s="40"/>
      <c r="B833" s="40"/>
      <c r="D833" s="42"/>
      <c r="E833" s="42"/>
      <c r="F833" s="42"/>
      <c r="G833" s="4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 ht="15" x14ac:dyDescent="0.2">
      <c r="A834" s="40"/>
      <c r="B834" s="40"/>
      <c r="D834" s="42"/>
      <c r="E834" s="42"/>
      <c r="F834" s="42"/>
      <c r="G834" s="4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 ht="15" x14ac:dyDescent="0.2">
      <c r="A835" s="40"/>
      <c r="B835" s="40"/>
      <c r="D835" s="42"/>
      <c r="E835" s="42"/>
      <c r="F835" s="42"/>
      <c r="G835" s="4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 ht="15" x14ac:dyDescent="0.2">
      <c r="A836" s="40"/>
      <c r="B836" s="40"/>
      <c r="D836" s="42"/>
      <c r="E836" s="42"/>
      <c r="F836" s="42"/>
      <c r="G836" s="4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 ht="15" x14ac:dyDescent="0.2">
      <c r="A837" s="40"/>
      <c r="B837" s="40"/>
      <c r="D837" s="42"/>
      <c r="E837" s="42"/>
      <c r="F837" s="42"/>
      <c r="G837" s="4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 ht="15" x14ac:dyDescent="0.2">
      <c r="A838" s="40"/>
      <c r="B838" s="40"/>
      <c r="D838" s="42"/>
      <c r="E838" s="42"/>
      <c r="F838" s="42"/>
      <c r="G838" s="4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 ht="15" x14ac:dyDescent="0.2">
      <c r="A839" s="40"/>
      <c r="B839" s="40"/>
      <c r="D839" s="42"/>
      <c r="E839" s="42"/>
      <c r="F839" s="42"/>
      <c r="G839" s="4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 ht="15" x14ac:dyDescent="0.2">
      <c r="A840" s="40"/>
      <c r="B840" s="40"/>
      <c r="D840" s="42"/>
      <c r="E840" s="42"/>
      <c r="F840" s="42"/>
      <c r="G840" s="4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 ht="15" x14ac:dyDescent="0.2">
      <c r="A841" s="40"/>
      <c r="B841" s="40"/>
      <c r="D841" s="42"/>
      <c r="E841" s="42"/>
      <c r="F841" s="42"/>
      <c r="G841" s="4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 ht="15" x14ac:dyDescent="0.2">
      <c r="A842" s="40"/>
      <c r="B842" s="40"/>
      <c r="D842" s="42"/>
      <c r="E842" s="42"/>
      <c r="F842" s="42"/>
      <c r="G842" s="4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 ht="15" x14ac:dyDescent="0.2">
      <c r="A843" s="40"/>
      <c r="B843" s="40"/>
      <c r="D843" s="42"/>
      <c r="E843" s="42"/>
      <c r="F843" s="42"/>
      <c r="G843" s="4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 ht="15" x14ac:dyDescent="0.2">
      <c r="A844" s="40"/>
      <c r="B844" s="40"/>
      <c r="D844" s="42"/>
      <c r="E844" s="42"/>
      <c r="F844" s="42"/>
      <c r="G844" s="4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 ht="15" x14ac:dyDescent="0.2">
      <c r="A845" s="40"/>
      <c r="B845" s="40"/>
      <c r="D845" s="42"/>
      <c r="E845" s="42"/>
      <c r="F845" s="42"/>
      <c r="G845" s="4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 ht="15" x14ac:dyDescent="0.2">
      <c r="A846" s="40"/>
      <c r="B846" s="40"/>
      <c r="D846" s="42"/>
      <c r="E846" s="42"/>
      <c r="F846" s="42"/>
      <c r="G846" s="4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 ht="15" x14ac:dyDescent="0.2">
      <c r="A847" s="40"/>
      <c r="B847" s="40"/>
      <c r="D847" s="42"/>
      <c r="E847" s="42"/>
      <c r="F847" s="42"/>
      <c r="G847" s="4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 ht="15" x14ac:dyDescent="0.2">
      <c r="A848" s="40"/>
      <c r="B848" s="40"/>
      <c r="D848" s="42"/>
      <c r="E848" s="42"/>
      <c r="F848" s="42"/>
      <c r="G848" s="4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 ht="15" x14ac:dyDescent="0.2">
      <c r="A849" s="40"/>
      <c r="B849" s="40"/>
      <c r="D849" s="42"/>
      <c r="E849" s="42"/>
      <c r="F849" s="42"/>
      <c r="G849" s="4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 ht="15" x14ac:dyDescent="0.2">
      <c r="A850" s="40"/>
      <c r="B850" s="40"/>
      <c r="D850" s="42"/>
      <c r="E850" s="42"/>
      <c r="F850" s="42"/>
      <c r="G850" s="4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 ht="15" x14ac:dyDescent="0.2">
      <c r="A851" s="40"/>
      <c r="B851" s="40"/>
      <c r="D851" s="42"/>
      <c r="E851" s="42"/>
      <c r="F851" s="42"/>
      <c r="G851" s="4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 ht="15" x14ac:dyDescent="0.2">
      <c r="A852" s="40"/>
      <c r="B852" s="40"/>
      <c r="D852" s="42"/>
      <c r="E852" s="42"/>
      <c r="F852" s="42"/>
      <c r="G852" s="4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 ht="15" x14ac:dyDescent="0.2">
      <c r="A853" s="40"/>
      <c r="B853" s="40"/>
      <c r="D853" s="42"/>
      <c r="E853" s="42"/>
      <c r="F853" s="42"/>
      <c r="G853" s="4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 ht="15" x14ac:dyDescent="0.2">
      <c r="A854" s="40"/>
      <c r="B854" s="40"/>
      <c r="D854" s="42"/>
      <c r="E854" s="42"/>
      <c r="F854" s="42"/>
      <c r="G854" s="4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 ht="15" x14ac:dyDescent="0.2">
      <c r="A855" s="40"/>
      <c r="B855" s="40"/>
      <c r="D855" s="42"/>
      <c r="E855" s="42"/>
      <c r="F855" s="42"/>
      <c r="G855" s="4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 ht="15" x14ac:dyDescent="0.2">
      <c r="A856" s="40"/>
      <c r="B856" s="40"/>
      <c r="D856" s="42"/>
      <c r="E856" s="42"/>
      <c r="F856" s="42"/>
      <c r="G856" s="4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 ht="15" x14ac:dyDescent="0.2">
      <c r="A857" s="40"/>
      <c r="B857" s="40"/>
      <c r="D857" s="42"/>
      <c r="E857" s="42"/>
      <c r="F857" s="42"/>
      <c r="G857" s="4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 ht="15" x14ac:dyDescent="0.2">
      <c r="A858" s="40"/>
      <c r="B858" s="40"/>
      <c r="D858" s="42"/>
      <c r="E858" s="42"/>
      <c r="F858" s="42"/>
      <c r="G858" s="4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 ht="15" x14ac:dyDescent="0.2">
      <c r="A859" s="40"/>
      <c r="B859" s="40"/>
      <c r="D859" s="42"/>
      <c r="E859" s="42"/>
      <c r="F859" s="42"/>
      <c r="G859" s="4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 ht="15" x14ac:dyDescent="0.2">
      <c r="A860" s="40"/>
      <c r="B860" s="40"/>
      <c r="D860" s="42"/>
      <c r="E860" s="42"/>
      <c r="F860" s="42"/>
      <c r="G860" s="4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 ht="15" x14ac:dyDescent="0.2">
      <c r="A861" s="40"/>
      <c r="B861" s="40"/>
      <c r="D861" s="42"/>
      <c r="E861" s="42"/>
      <c r="F861" s="42"/>
      <c r="G861" s="4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 ht="15" x14ac:dyDescent="0.2">
      <c r="A862" s="40"/>
      <c r="B862" s="40"/>
      <c r="D862" s="42"/>
      <c r="E862" s="42"/>
      <c r="F862" s="42"/>
      <c r="G862" s="4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 ht="15" x14ac:dyDescent="0.2">
      <c r="A863" s="40"/>
      <c r="B863" s="40"/>
      <c r="D863" s="42"/>
      <c r="E863" s="42"/>
      <c r="F863" s="42"/>
      <c r="G863" s="4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 ht="15" x14ac:dyDescent="0.2">
      <c r="A864" s="40"/>
      <c r="B864" s="40"/>
      <c r="D864" s="42"/>
      <c r="E864" s="42"/>
      <c r="F864" s="42"/>
      <c r="G864" s="4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 ht="15" x14ac:dyDescent="0.2">
      <c r="A865" s="40"/>
      <c r="B865" s="40"/>
      <c r="D865" s="42"/>
      <c r="E865" s="42"/>
      <c r="F865" s="42"/>
      <c r="G865" s="4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 ht="15" x14ac:dyDescent="0.2">
      <c r="A866" s="40"/>
      <c r="B866" s="40"/>
      <c r="D866" s="42"/>
      <c r="E866" s="42"/>
      <c r="F866" s="42"/>
      <c r="G866" s="4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 ht="15" x14ac:dyDescent="0.2">
      <c r="A867" s="40"/>
      <c r="B867" s="40"/>
      <c r="D867" s="42"/>
      <c r="E867" s="42"/>
      <c r="F867" s="42"/>
      <c r="G867" s="4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 ht="15" x14ac:dyDescent="0.2">
      <c r="A868" s="40"/>
      <c r="B868" s="40"/>
      <c r="D868" s="42"/>
      <c r="E868" s="42"/>
      <c r="F868" s="42"/>
      <c r="G868" s="4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 ht="15" x14ac:dyDescent="0.2">
      <c r="A869" s="40"/>
      <c r="B869" s="40"/>
      <c r="D869" s="42"/>
      <c r="E869" s="42"/>
      <c r="F869" s="42"/>
      <c r="G869" s="4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 ht="15" x14ac:dyDescent="0.2">
      <c r="A870" s="40"/>
      <c r="B870" s="40"/>
      <c r="D870" s="42"/>
      <c r="E870" s="42"/>
      <c r="F870" s="42"/>
      <c r="G870" s="4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 ht="15" x14ac:dyDescent="0.2">
      <c r="A871" s="40"/>
      <c r="B871" s="40"/>
      <c r="D871" s="42"/>
      <c r="E871" s="42"/>
      <c r="F871" s="42"/>
      <c r="G871" s="4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 ht="15" x14ac:dyDescent="0.2">
      <c r="A872" s="40"/>
      <c r="B872" s="40"/>
      <c r="D872" s="42"/>
      <c r="E872" s="42"/>
      <c r="F872" s="42"/>
      <c r="G872" s="4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 ht="15" x14ac:dyDescent="0.2">
      <c r="A873" s="40"/>
      <c r="B873" s="40"/>
      <c r="D873" s="42"/>
      <c r="E873" s="42"/>
      <c r="F873" s="42"/>
      <c r="G873" s="4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 ht="15" x14ac:dyDescent="0.2">
      <c r="A874" s="40"/>
      <c r="B874" s="40"/>
      <c r="D874" s="42"/>
      <c r="E874" s="42"/>
      <c r="F874" s="42"/>
      <c r="G874" s="4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 ht="15" x14ac:dyDescent="0.2">
      <c r="A875" s="40"/>
      <c r="B875" s="40"/>
      <c r="D875" s="42"/>
      <c r="E875" s="42"/>
      <c r="F875" s="42"/>
      <c r="G875" s="4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 ht="15" x14ac:dyDescent="0.2">
      <c r="A876" s="40"/>
      <c r="B876" s="40"/>
      <c r="D876" s="42"/>
      <c r="E876" s="42"/>
      <c r="F876" s="42"/>
      <c r="G876" s="4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 ht="15" x14ac:dyDescent="0.2">
      <c r="A877" s="40"/>
      <c r="B877" s="40"/>
      <c r="D877" s="42"/>
      <c r="E877" s="42"/>
      <c r="F877" s="42"/>
      <c r="G877" s="4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 ht="15" x14ac:dyDescent="0.2">
      <c r="A878" s="40"/>
      <c r="B878" s="40"/>
      <c r="D878" s="42"/>
      <c r="E878" s="42"/>
      <c r="F878" s="42"/>
      <c r="G878" s="4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 ht="15" x14ac:dyDescent="0.2">
      <c r="A879" s="40"/>
      <c r="B879" s="40"/>
      <c r="D879" s="42"/>
      <c r="E879" s="42"/>
      <c r="F879" s="42"/>
      <c r="G879" s="4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 ht="15" x14ac:dyDescent="0.2">
      <c r="A880" s="40"/>
      <c r="B880" s="40"/>
      <c r="D880" s="42"/>
      <c r="E880" s="42"/>
      <c r="F880" s="42"/>
      <c r="G880" s="4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 ht="15" x14ac:dyDescent="0.2">
      <c r="A881" s="40"/>
      <c r="B881" s="40"/>
      <c r="D881" s="42"/>
      <c r="E881" s="42"/>
      <c r="F881" s="42"/>
      <c r="G881" s="4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 ht="15" x14ac:dyDescent="0.2">
      <c r="A882" s="40"/>
      <c r="B882" s="40"/>
      <c r="D882" s="42"/>
      <c r="E882" s="42"/>
      <c r="F882" s="42"/>
      <c r="G882" s="4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 ht="15" x14ac:dyDescent="0.2">
      <c r="A883" s="40"/>
      <c r="B883" s="40"/>
      <c r="D883" s="42"/>
      <c r="E883" s="42"/>
      <c r="F883" s="42"/>
      <c r="G883" s="4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 ht="15" x14ac:dyDescent="0.2">
      <c r="A884" s="40"/>
      <c r="B884" s="40"/>
      <c r="D884" s="42"/>
      <c r="E884" s="42"/>
      <c r="F884" s="42"/>
      <c r="G884" s="4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 ht="15" x14ac:dyDescent="0.2">
      <c r="A885" s="40"/>
      <c r="B885" s="40"/>
      <c r="D885" s="42"/>
      <c r="E885" s="42"/>
      <c r="F885" s="42"/>
      <c r="G885" s="4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 ht="15" x14ac:dyDescent="0.2">
      <c r="A886" s="40"/>
      <c r="B886" s="40"/>
      <c r="D886" s="42"/>
      <c r="E886" s="42"/>
      <c r="F886" s="42"/>
      <c r="G886" s="4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 ht="15" x14ac:dyDescent="0.2">
      <c r="A887" s="40"/>
      <c r="B887" s="40"/>
      <c r="D887" s="42"/>
      <c r="E887" s="42"/>
      <c r="F887" s="42"/>
      <c r="G887" s="4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 ht="15" x14ac:dyDescent="0.2">
      <c r="A888" s="40"/>
      <c r="B888" s="40"/>
      <c r="D888" s="42"/>
      <c r="E888" s="42"/>
      <c r="F888" s="42"/>
      <c r="G888" s="4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 ht="15" x14ac:dyDescent="0.2">
      <c r="A889" s="40"/>
      <c r="B889" s="40"/>
      <c r="D889" s="42"/>
      <c r="E889" s="42"/>
      <c r="F889" s="42"/>
      <c r="G889" s="4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 ht="15" x14ac:dyDescent="0.2">
      <c r="A890" s="40"/>
      <c r="B890" s="40"/>
      <c r="D890" s="42"/>
      <c r="E890" s="42"/>
      <c r="F890" s="42"/>
      <c r="G890" s="4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 ht="15" x14ac:dyDescent="0.2">
      <c r="A891" s="40"/>
      <c r="B891" s="40"/>
      <c r="D891" s="42"/>
      <c r="E891" s="42"/>
      <c r="F891" s="42"/>
      <c r="G891" s="4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 ht="15" x14ac:dyDescent="0.2">
      <c r="A892" s="40"/>
      <c r="B892" s="40"/>
      <c r="D892" s="42"/>
      <c r="E892" s="42"/>
      <c r="F892" s="42"/>
      <c r="G892" s="4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 ht="15" x14ac:dyDescent="0.2">
      <c r="A893" s="40"/>
      <c r="B893" s="40"/>
      <c r="D893" s="42"/>
      <c r="E893" s="42"/>
      <c r="F893" s="42"/>
      <c r="G893" s="4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 ht="15" x14ac:dyDescent="0.2">
      <c r="A894" s="40"/>
      <c r="B894" s="40"/>
      <c r="D894" s="42"/>
      <c r="E894" s="42"/>
      <c r="F894" s="42"/>
      <c r="G894" s="4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 ht="15" x14ac:dyDescent="0.2">
      <c r="A895" s="40"/>
      <c r="B895" s="40"/>
      <c r="D895" s="42"/>
      <c r="E895" s="42"/>
      <c r="F895" s="42"/>
      <c r="G895" s="4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 ht="15" x14ac:dyDescent="0.2">
      <c r="A896" s="40"/>
      <c r="B896" s="40"/>
      <c r="D896" s="42"/>
      <c r="E896" s="42"/>
      <c r="F896" s="42"/>
      <c r="G896" s="4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 ht="15" x14ac:dyDescent="0.2">
      <c r="A897" s="40"/>
      <c r="B897" s="40"/>
      <c r="D897" s="42"/>
      <c r="E897" s="42"/>
      <c r="F897" s="42"/>
      <c r="G897" s="4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 ht="15" x14ac:dyDescent="0.2">
      <c r="A898" s="40"/>
      <c r="B898" s="40"/>
      <c r="D898" s="42"/>
      <c r="E898" s="42"/>
      <c r="F898" s="42"/>
      <c r="G898" s="4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 ht="15" x14ac:dyDescent="0.2">
      <c r="A899" s="40"/>
      <c r="B899" s="40"/>
      <c r="D899" s="42"/>
      <c r="E899" s="42"/>
      <c r="F899" s="42"/>
      <c r="G899" s="4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 ht="15" x14ac:dyDescent="0.2">
      <c r="A900" s="40"/>
      <c r="B900" s="40"/>
      <c r="D900" s="42"/>
      <c r="E900" s="42"/>
      <c r="F900" s="42"/>
      <c r="G900" s="4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 ht="15" x14ac:dyDescent="0.2">
      <c r="A901" s="40"/>
      <c r="B901" s="40"/>
      <c r="D901" s="42"/>
      <c r="E901" s="42"/>
      <c r="F901" s="42"/>
      <c r="G901" s="4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 ht="15" x14ac:dyDescent="0.2">
      <c r="A902" s="40"/>
      <c r="B902" s="40"/>
      <c r="D902" s="42"/>
      <c r="E902" s="42"/>
      <c r="F902" s="42"/>
      <c r="G902" s="4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 ht="15" x14ac:dyDescent="0.2">
      <c r="A903" s="40"/>
      <c r="B903" s="40"/>
      <c r="D903" s="42"/>
      <c r="E903" s="42"/>
      <c r="F903" s="42"/>
      <c r="G903" s="4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 ht="15" x14ac:dyDescent="0.2">
      <c r="A904" s="40"/>
      <c r="B904" s="40"/>
      <c r="D904" s="42"/>
      <c r="E904" s="42"/>
      <c r="F904" s="42"/>
      <c r="G904" s="4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 ht="15" x14ac:dyDescent="0.2">
      <c r="A905" s="40"/>
      <c r="B905" s="40"/>
      <c r="D905" s="42"/>
      <c r="E905" s="42"/>
      <c r="F905" s="42"/>
      <c r="G905" s="4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 ht="15" x14ac:dyDescent="0.2">
      <c r="A906" s="40"/>
      <c r="B906" s="40"/>
      <c r="D906" s="42"/>
      <c r="E906" s="42"/>
      <c r="F906" s="42"/>
      <c r="G906" s="4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 ht="15" x14ac:dyDescent="0.2">
      <c r="A907" s="40"/>
      <c r="B907" s="40"/>
      <c r="D907" s="42"/>
      <c r="E907" s="42"/>
      <c r="F907" s="42"/>
      <c r="G907" s="4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 ht="15" x14ac:dyDescent="0.2">
      <c r="A908" s="40"/>
      <c r="B908" s="40"/>
      <c r="D908" s="42"/>
      <c r="E908" s="42"/>
      <c r="F908" s="42"/>
      <c r="G908" s="4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 ht="15" x14ac:dyDescent="0.2">
      <c r="A909" s="40"/>
      <c r="B909" s="40"/>
      <c r="D909" s="42"/>
      <c r="E909" s="42"/>
      <c r="F909" s="42"/>
      <c r="G909" s="4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 ht="15" x14ac:dyDescent="0.2">
      <c r="A910" s="40"/>
      <c r="B910" s="40"/>
      <c r="D910" s="42"/>
      <c r="E910" s="42"/>
      <c r="F910" s="42"/>
      <c r="G910" s="4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 ht="15" x14ac:dyDescent="0.2">
      <c r="A911" s="40"/>
      <c r="B911" s="40"/>
      <c r="D911" s="42"/>
      <c r="E911" s="42"/>
      <c r="F911" s="42"/>
      <c r="G911" s="4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 ht="15" x14ac:dyDescent="0.2">
      <c r="A912" s="40"/>
      <c r="B912" s="40"/>
      <c r="D912" s="42"/>
      <c r="E912" s="42"/>
      <c r="F912" s="42"/>
      <c r="G912" s="4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 ht="15" x14ac:dyDescent="0.2">
      <c r="A913" s="40"/>
      <c r="B913" s="40"/>
      <c r="D913" s="42"/>
      <c r="E913" s="42"/>
      <c r="F913" s="42"/>
      <c r="G913" s="4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 ht="15" x14ac:dyDescent="0.2">
      <c r="A914" s="40"/>
      <c r="B914" s="40"/>
      <c r="D914" s="42"/>
      <c r="E914" s="42"/>
      <c r="F914" s="42"/>
      <c r="G914" s="4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 ht="15" x14ac:dyDescent="0.2">
      <c r="A915" s="40"/>
      <c r="B915" s="40"/>
      <c r="D915" s="42"/>
      <c r="E915" s="42"/>
      <c r="F915" s="42"/>
      <c r="G915" s="4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 ht="15" x14ac:dyDescent="0.2">
      <c r="A916" s="40"/>
      <c r="B916" s="40"/>
      <c r="D916" s="42"/>
      <c r="E916" s="42"/>
      <c r="F916" s="42"/>
      <c r="G916" s="4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 ht="15" x14ac:dyDescent="0.2">
      <c r="A917" s="40"/>
      <c r="B917" s="40"/>
      <c r="D917" s="42"/>
      <c r="E917" s="42"/>
      <c r="F917" s="42"/>
      <c r="G917" s="4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 ht="15" x14ac:dyDescent="0.2">
      <c r="A918" s="40"/>
      <c r="B918" s="40"/>
      <c r="D918" s="42"/>
      <c r="E918" s="42"/>
      <c r="F918" s="42"/>
      <c r="G918" s="44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 ht="15" x14ac:dyDescent="0.2">
      <c r="A919" s="40"/>
      <c r="B919" s="40"/>
      <c r="D919" s="42"/>
      <c r="E919" s="42"/>
      <c r="F919" s="42"/>
      <c r="G919" s="44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 ht="15" x14ac:dyDescent="0.2">
      <c r="A920" s="40"/>
      <c r="B920" s="40"/>
      <c r="D920" s="42"/>
      <c r="E920" s="42"/>
      <c r="F920" s="42"/>
      <c r="G920" s="44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 ht="15" x14ac:dyDescent="0.2">
      <c r="A921" s="40"/>
      <c r="B921" s="40"/>
      <c r="D921" s="42"/>
      <c r="E921" s="42"/>
      <c r="F921" s="42"/>
      <c r="G921" s="44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 ht="15" x14ac:dyDescent="0.2">
      <c r="A922" s="40"/>
      <c r="B922" s="40"/>
      <c r="D922" s="42"/>
      <c r="E922" s="42"/>
      <c r="F922" s="42"/>
      <c r="G922" s="44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 ht="15" x14ac:dyDescent="0.2">
      <c r="A923" s="40"/>
      <c r="B923" s="40"/>
      <c r="D923" s="42"/>
      <c r="E923" s="42"/>
      <c r="F923" s="42"/>
      <c r="G923" s="44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 ht="15" x14ac:dyDescent="0.2">
      <c r="A924" s="40"/>
      <c r="B924" s="40"/>
      <c r="D924" s="42"/>
      <c r="E924" s="42"/>
      <c r="F924" s="42"/>
      <c r="G924" s="44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 ht="15" x14ac:dyDescent="0.2">
      <c r="A925" s="40"/>
      <c r="B925" s="40"/>
      <c r="D925" s="42"/>
      <c r="E925" s="42"/>
      <c r="F925" s="42"/>
      <c r="G925" s="44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 ht="15" x14ac:dyDescent="0.2">
      <c r="A926" s="40"/>
      <c r="B926" s="40"/>
      <c r="D926" s="42"/>
      <c r="E926" s="42"/>
      <c r="F926" s="42"/>
      <c r="G926" s="44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 ht="15" x14ac:dyDescent="0.2">
      <c r="A927" s="40"/>
      <c r="B927" s="40"/>
      <c r="D927" s="42"/>
      <c r="E927" s="42"/>
      <c r="F927" s="42"/>
      <c r="G927" s="44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 ht="15" x14ac:dyDescent="0.2">
      <c r="A928" s="40"/>
      <c r="B928" s="40"/>
      <c r="D928" s="42"/>
      <c r="E928" s="42"/>
      <c r="F928" s="42"/>
      <c r="G928" s="44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 ht="15" x14ac:dyDescent="0.2">
      <c r="A929" s="40"/>
      <c r="B929" s="40"/>
      <c r="D929" s="42"/>
      <c r="E929" s="42"/>
      <c r="F929" s="42"/>
      <c r="G929" s="44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 ht="15" x14ac:dyDescent="0.2">
      <c r="A930" s="40"/>
      <c r="B930" s="40"/>
      <c r="D930" s="42"/>
      <c r="E930" s="42"/>
      <c r="F930" s="42"/>
      <c r="G930" s="44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 ht="15" x14ac:dyDescent="0.2">
      <c r="A931" s="40"/>
      <c r="B931" s="40"/>
      <c r="D931" s="42"/>
      <c r="E931" s="42"/>
      <c r="F931" s="42"/>
      <c r="G931" s="44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 ht="15" x14ac:dyDescent="0.2">
      <c r="A932" s="40"/>
      <c r="B932" s="40"/>
      <c r="D932" s="42"/>
      <c r="E932" s="42"/>
      <c r="F932" s="42"/>
      <c r="G932" s="44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 ht="15" x14ac:dyDescent="0.2">
      <c r="A933" s="40"/>
      <c r="B933" s="40"/>
      <c r="D933" s="42"/>
      <c r="E933" s="42"/>
      <c r="F933" s="42"/>
      <c r="G933" s="44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 ht="15" x14ac:dyDescent="0.2">
      <c r="A934" s="40"/>
      <c r="B934" s="40"/>
      <c r="D934" s="42"/>
      <c r="E934" s="42"/>
      <c r="F934" s="42"/>
      <c r="G934" s="44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 ht="15" x14ac:dyDescent="0.2">
      <c r="A935" s="40"/>
      <c r="B935" s="40"/>
      <c r="D935" s="42"/>
      <c r="E935" s="42"/>
      <c r="F935" s="42"/>
      <c r="G935" s="44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 ht="15" x14ac:dyDescent="0.2">
      <c r="A936" s="40"/>
      <c r="B936" s="40"/>
      <c r="D936" s="42"/>
      <c r="E936" s="42"/>
      <c r="F936" s="42"/>
      <c r="G936" s="44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 ht="15" x14ac:dyDescent="0.2">
      <c r="A937" s="40"/>
      <c r="B937" s="40"/>
      <c r="D937" s="42"/>
      <c r="E937" s="42"/>
      <c r="F937" s="42"/>
      <c r="G937" s="44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 ht="15" x14ac:dyDescent="0.2">
      <c r="A938" s="40"/>
      <c r="B938" s="40"/>
      <c r="D938" s="42"/>
      <c r="E938" s="42"/>
      <c r="F938" s="42"/>
      <c r="G938" s="44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 ht="15" x14ac:dyDescent="0.2">
      <c r="A939" s="40"/>
      <c r="B939" s="40"/>
      <c r="D939" s="42"/>
      <c r="E939" s="42"/>
      <c r="F939" s="42"/>
      <c r="G939" s="44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 ht="15" x14ac:dyDescent="0.2">
      <c r="A940" s="40"/>
      <c r="B940" s="40"/>
      <c r="D940" s="42"/>
      <c r="E940" s="42"/>
      <c r="F940" s="42"/>
      <c r="G940" s="44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 ht="15" x14ac:dyDescent="0.2">
      <c r="A941" s="40"/>
      <c r="B941" s="40"/>
      <c r="D941" s="42"/>
      <c r="E941" s="42"/>
      <c r="F941" s="42"/>
      <c r="G941" s="44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 ht="15" x14ac:dyDescent="0.2">
      <c r="A942" s="40"/>
      <c r="B942" s="40"/>
      <c r="D942" s="42"/>
      <c r="E942" s="42"/>
      <c r="F942" s="42"/>
      <c r="G942" s="44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 ht="15" x14ac:dyDescent="0.2">
      <c r="A943" s="40"/>
      <c r="B943" s="40"/>
      <c r="D943" s="42"/>
      <c r="E943" s="42"/>
      <c r="F943" s="42"/>
      <c r="G943" s="44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 ht="15" x14ac:dyDescent="0.2">
      <c r="A944" s="40"/>
      <c r="B944" s="40"/>
      <c r="D944" s="42"/>
      <c r="E944" s="42"/>
      <c r="F944" s="42"/>
      <c r="G944" s="44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 ht="15" x14ac:dyDescent="0.2">
      <c r="A945" s="40"/>
      <c r="B945" s="40"/>
      <c r="D945" s="42"/>
      <c r="E945" s="42"/>
      <c r="F945" s="42"/>
      <c r="G945" s="44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 ht="15" x14ac:dyDescent="0.2">
      <c r="A946" s="40"/>
      <c r="B946" s="40"/>
      <c r="D946" s="42"/>
      <c r="E946" s="42"/>
      <c r="F946" s="42"/>
      <c r="G946" s="44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 ht="15" x14ac:dyDescent="0.2">
      <c r="A947" s="40"/>
      <c r="B947" s="40"/>
      <c r="D947" s="42"/>
      <c r="E947" s="42"/>
      <c r="F947" s="42"/>
      <c r="G947" s="44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 ht="15" x14ac:dyDescent="0.2">
      <c r="A948" s="40"/>
      <c r="B948" s="40"/>
      <c r="D948" s="42"/>
      <c r="E948" s="42"/>
      <c r="F948" s="42"/>
      <c r="G948" s="44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 ht="15" x14ac:dyDescent="0.2">
      <c r="A949" s="40"/>
      <c r="B949" s="40"/>
      <c r="D949" s="42"/>
      <c r="E949" s="42"/>
      <c r="F949" s="42"/>
      <c r="G949" s="44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 ht="15" x14ac:dyDescent="0.2">
      <c r="A950" s="40"/>
      <c r="B950" s="40"/>
      <c r="D950" s="42"/>
      <c r="E950" s="42"/>
      <c r="F950" s="42"/>
      <c r="G950" s="44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 ht="15" x14ac:dyDescent="0.2">
      <c r="A951" s="40"/>
      <c r="B951" s="40"/>
      <c r="D951" s="42"/>
      <c r="E951" s="42"/>
      <c r="F951" s="42"/>
      <c r="G951" s="44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 ht="15" x14ac:dyDescent="0.2">
      <c r="A952" s="40"/>
      <c r="B952" s="40"/>
      <c r="D952" s="42"/>
      <c r="E952" s="42"/>
      <c r="F952" s="42"/>
      <c r="G952" s="44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 ht="15" x14ac:dyDescent="0.2">
      <c r="A953" s="40"/>
      <c r="B953" s="40"/>
      <c r="D953" s="42"/>
      <c r="E953" s="42"/>
      <c r="F953" s="42"/>
      <c r="G953" s="44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 ht="15" x14ac:dyDescent="0.2">
      <c r="A954" s="40"/>
      <c r="B954" s="40"/>
      <c r="D954" s="42"/>
      <c r="E954" s="42"/>
      <c r="F954" s="42"/>
      <c r="G954" s="44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 ht="15" x14ac:dyDescent="0.2">
      <c r="A955" s="40"/>
      <c r="B955" s="40"/>
      <c r="D955" s="42"/>
      <c r="E955" s="42"/>
      <c r="F955" s="42"/>
      <c r="G955" s="44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 ht="15" x14ac:dyDescent="0.2">
      <c r="A956" s="40"/>
      <c r="B956" s="40"/>
      <c r="D956" s="42"/>
      <c r="E956" s="42"/>
      <c r="F956" s="42"/>
      <c r="G956" s="44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 ht="15" x14ac:dyDescent="0.2">
      <c r="A957" s="40"/>
      <c r="B957" s="40"/>
      <c r="D957" s="42"/>
      <c r="E957" s="42"/>
      <c r="F957" s="42"/>
      <c r="G957" s="44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 ht="15" x14ac:dyDescent="0.2">
      <c r="A958" s="40"/>
      <c r="B958" s="40"/>
      <c r="D958" s="42"/>
      <c r="E958" s="42"/>
      <c r="F958" s="42"/>
      <c r="G958" s="44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 ht="15" x14ac:dyDescent="0.2">
      <c r="A959" s="40"/>
      <c r="B959" s="40"/>
      <c r="D959" s="42"/>
      <c r="E959" s="42"/>
      <c r="F959" s="42"/>
      <c r="G959" s="44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 ht="15" x14ac:dyDescent="0.2">
      <c r="A960" s="40"/>
      <c r="B960" s="40"/>
      <c r="D960" s="42"/>
      <c r="E960" s="42"/>
      <c r="F960" s="42"/>
      <c r="G960" s="44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 ht="15" x14ac:dyDescent="0.2">
      <c r="A961" s="40"/>
      <c r="B961" s="40"/>
      <c r="D961" s="42"/>
      <c r="E961" s="42"/>
      <c r="F961" s="42"/>
      <c r="G961" s="44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 ht="15" x14ac:dyDescent="0.2">
      <c r="A962" s="40"/>
      <c r="B962" s="40"/>
      <c r="D962" s="42"/>
      <c r="E962" s="42"/>
      <c r="F962" s="42"/>
      <c r="G962" s="44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 ht="15" x14ac:dyDescent="0.2">
      <c r="A963" s="40"/>
      <c r="B963" s="40"/>
      <c r="D963" s="42"/>
      <c r="E963" s="42"/>
      <c r="F963" s="42"/>
      <c r="G963" s="44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 ht="15" x14ac:dyDescent="0.2">
      <c r="A964" s="40"/>
      <c r="B964" s="40"/>
      <c r="D964" s="42"/>
      <c r="E964" s="42"/>
      <c r="F964" s="42"/>
      <c r="G964" s="44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 ht="15" x14ac:dyDescent="0.2">
      <c r="A965" s="40"/>
      <c r="B965" s="40"/>
      <c r="D965" s="42"/>
      <c r="E965" s="42"/>
      <c r="F965" s="42"/>
      <c r="G965" s="44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 ht="15" x14ac:dyDescent="0.2">
      <c r="A966" s="40"/>
      <c r="B966" s="40"/>
      <c r="D966" s="42"/>
      <c r="E966" s="42"/>
      <c r="F966" s="42"/>
      <c r="G966" s="44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 ht="15" x14ac:dyDescent="0.2">
      <c r="A967" s="40"/>
      <c r="B967" s="40"/>
      <c r="D967" s="42"/>
      <c r="E967" s="42"/>
      <c r="F967" s="42"/>
      <c r="G967" s="44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 ht="15" x14ac:dyDescent="0.2">
      <c r="A968" s="40"/>
      <c r="B968" s="40"/>
      <c r="D968" s="42"/>
      <c r="E968" s="42"/>
      <c r="F968" s="42"/>
      <c r="G968" s="44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 ht="15" x14ac:dyDescent="0.2">
      <c r="A969" s="40"/>
      <c r="B969" s="40"/>
      <c r="D969" s="42"/>
      <c r="E969" s="42"/>
      <c r="F969" s="42"/>
      <c r="G969" s="44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 ht="15" x14ac:dyDescent="0.2">
      <c r="A970" s="40"/>
      <c r="B970" s="40"/>
      <c r="D970" s="42"/>
      <c r="E970" s="42"/>
      <c r="F970" s="42"/>
      <c r="G970" s="44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 ht="15" x14ac:dyDescent="0.2">
      <c r="A971" s="40"/>
      <c r="B971" s="40"/>
      <c r="D971" s="42"/>
      <c r="E971" s="42"/>
      <c r="F971" s="42"/>
      <c r="G971" s="44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 ht="15" x14ac:dyDescent="0.2">
      <c r="A972" s="40"/>
      <c r="B972" s="40"/>
      <c r="D972" s="42"/>
      <c r="E972" s="42"/>
      <c r="F972" s="42"/>
      <c r="G972" s="44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</sheetData>
  <mergeCells count="1">
    <mergeCell ref="A1:G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1005"/>
  <sheetViews>
    <sheetView rightToLeft="1" workbookViewId="0">
      <pane ySplit="2" topLeftCell="A3" activePane="bottomLeft" state="frozen"/>
      <selection pane="bottomLeft" activeCell="H3" sqref="H3"/>
    </sheetView>
  </sheetViews>
  <sheetFormatPr defaultColWidth="14.42578125" defaultRowHeight="15.75" customHeight="1" x14ac:dyDescent="0.2"/>
  <cols>
    <col min="2" max="2" width="20.42578125" customWidth="1"/>
    <col min="3" max="3" width="25.85546875" customWidth="1"/>
    <col min="4" max="4" width="46.5703125" customWidth="1"/>
    <col min="5" max="5" width="15.85546875" customWidth="1"/>
    <col min="6" max="6" width="53.28515625" customWidth="1"/>
    <col min="7" max="7" width="36" customWidth="1"/>
  </cols>
  <sheetData>
    <row r="1" spans="1:23" ht="81.75" customHeight="1" x14ac:dyDescent="0.2">
      <c r="A1" s="140" t="s">
        <v>0</v>
      </c>
      <c r="B1" s="141"/>
      <c r="C1" s="141"/>
      <c r="D1" s="141"/>
      <c r="E1" s="141"/>
      <c r="F1" s="141"/>
      <c r="G1" s="142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</row>
    <row r="2" spans="1:23" ht="69.75" x14ac:dyDescent="0.2">
      <c r="A2" s="4" t="s">
        <v>3</v>
      </c>
      <c r="B2" s="6" t="s">
        <v>4</v>
      </c>
      <c r="C2" s="6" t="s">
        <v>5</v>
      </c>
      <c r="D2" s="6" t="s">
        <v>6</v>
      </c>
      <c r="E2" s="6" t="s">
        <v>7</v>
      </c>
      <c r="F2" s="6" t="s">
        <v>8</v>
      </c>
      <c r="G2" s="100" t="s">
        <v>252</v>
      </c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3" ht="150" x14ac:dyDescent="0.2">
      <c r="A3" s="31">
        <v>18760</v>
      </c>
      <c r="B3" s="9" t="s">
        <v>24</v>
      </c>
      <c r="C3" s="33"/>
      <c r="D3" s="13" t="s">
        <v>26</v>
      </c>
      <c r="E3" s="35" t="str">
        <f>HYPERLINK("https://www.dropbox.com/s/ubsnjk4c7igutnx/CMP-CTS%28EN%29%2018760.pdf?dl=0","לחץ כאן")</f>
        <v>לחץ כאן</v>
      </c>
      <c r="F3" s="13" t="s">
        <v>28</v>
      </c>
      <c r="G3" s="111" t="s">
        <v>264</v>
      </c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 ht="105" customHeight="1" x14ac:dyDescent="0.2">
      <c r="A4" s="17">
        <v>18765</v>
      </c>
      <c r="B4" s="20" t="s">
        <v>29</v>
      </c>
      <c r="C4" s="22"/>
      <c r="D4" s="21" t="s">
        <v>30</v>
      </c>
      <c r="E4" s="36" t="str">
        <f>HYPERLINK("https://www.dropbox.com/s/evv1j9d1nwzxv1l/CMD-404FU%20%2018765.pdf?dl=0","לחץ כאן")</f>
        <v>לחץ כאן</v>
      </c>
      <c r="F4" s="21" t="s">
        <v>33</v>
      </c>
      <c r="G4" s="111" t="s">
        <v>264</v>
      </c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</row>
    <row r="5" spans="1:23" ht="150" x14ac:dyDescent="0.2">
      <c r="A5" s="27">
        <v>18508</v>
      </c>
      <c r="B5" s="28" t="s">
        <v>34</v>
      </c>
      <c r="C5" s="22"/>
      <c r="D5" s="30" t="s">
        <v>35</v>
      </c>
      <c r="E5" s="34" t="str">
        <f>HYPERLINK("https://www.dropbox.com/s/pynw9c7m11dbpgu/DRC-4DC%2018508.pdf?dl=0","לחץ כאן")</f>
        <v>לחץ כאן</v>
      </c>
      <c r="F5" s="30" t="s">
        <v>36</v>
      </c>
      <c r="G5" s="111" t="s">
        <v>264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</row>
    <row r="6" spans="1:23" ht="165" x14ac:dyDescent="0.2">
      <c r="A6" s="17">
        <v>18732</v>
      </c>
      <c r="B6" s="20" t="s">
        <v>37</v>
      </c>
      <c r="D6" s="21" t="s">
        <v>39</v>
      </c>
      <c r="E6" s="36" t="str">
        <f>HYPERLINK("https://www.dropbox.com/s/tgxbzu6gvd0ze9y/18732.pdf?dl=0","לחץ כאן")</f>
        <v>לחץ כאן</v>
      </c>
      <c r="F6" s="21" t="s">
        <v>42</v>
      </c>
      <c r="G6" s="111" t="s">
        <v>264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</row>
    <row r="7" spans="1:23" ht="165" x14ac:dyDescent="0.2">
      <c r="A7" s="26">
        <v>18733</v>
      </c>
      <c r="B7" s="28" t="s">
        <v>45</v>
      </c>
      <c r="C7" s="22"/>
      <c r="D7" s="30" t="s">
        <v>46</v>
      </c>
      <c r="E7" s="34" t="str">
        <f>HYPERLINK("https://www.dropbox.com/s/e03vcw9c3uxi3td/18733.pdf?dl=0","לחץ כאן")</f>
        <v>לחץ כאן</v>
      </c>
      <c r="F7" s="30" t="s">
        <v>42</v>
      </c>
      <c r="G7" s="111" t="s">
        <v>264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</row>
    <row r="8" spans="1:23" ht="147" customHeight="1" x14ac:dyDescent="0.2">
      <c r="A8" s="17">
        <v>18734</v>
      </c>
      <c r="B8" s="20" t="s">
        <v>48</v>
      </c>
      <c r="C8" s="22"/>
      <c r="D8" s="21" t="s">
        <v>49</v>
      </c>
      <c r="E8" s="36" t="str">
        <f>HYPERLINK("https://www.dropbox.com/s/3n68xi27dc4qxi4/18734.pdf?dl=0","לחץ כאן")</f>
        <v>לחץ כאן</v>
      </c>
      <c r="F8" s="21" t="s">
        <v>42</v>
      </c>
      <c r="G8" s="111" t="s">
        <v>264</v>
      </c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</row>
    <row r="9" spans="1:23" ht="165" x14ac:dyDescent="0.2">
      <c r="A9" s="26">
        <v>18735</v>
      </c>
      <c r="B9" s="28" t="s">
        <v>53</v>
      </c>
      <c r="C9" s="22"/>
      <c r="D9" s="30" t="s">
        <v>55</v>
      </c>
      <c r="E9" s="34" t="str">
        <f>HYPERLINK("https://www.dropbox.com/s/2ws431e0b4ug2qv/18735.pdf?dl=0","לחץ כאן")</f>
        <v>לחץ כאן</v>
      </c>
      <c r="F9" s="30" t="s">
        <v>59</v>
      </c>
      <c r="G9" s="111" t="s">
        <v>264</v>
      </c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</row>
    <row r="10" spans="1:23" ht="165" x14ac:dyDescent="0.2">
      <c r="A10" s="17">
        <v>18736</v>
      </c>
      <c r="B10" s="20" t="s">
        <v>61</v>
      </c>
      <c r="C10" s="22"/>
      <c r="D10" s="21" t="s">
        <v>62</v>
      </c>
      <c r="E10" s="36" t="str">
        <f>HYPERLINK("https://www.dropbox.com/s/ukpgh3rxen7hb0k/18736.pdf?dl=0","לחץ כאן")</f>
        <v>לחץ כאן</v>
      </c>
      <c r="F10" s="21" t="s">
        <v>59</v>
      </c>
      <c r="G10" s="111" t="s">
        <v>264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</row>
    <row r="11" spans="1:23" ht="180" x14ac:dyDescent="0.2">
      <c r="A11" s="27">
        <v>18752</v>
      </c>
      <c r="B11" s="28" t="s">
        <v>65</v>
      </c>
      <c r="C11" s="22"/>
      <c r="D11" s="30" t="s">
        <v>67</v>
      </c>
      <c r="E11" s="34" t="str">
        <f t="shared" ref="E11:E16" si="0">HYPERLINK("https://www.dropbox.com/s/ecmjdmj2j0n0h6l/DRC-nUC.pdf?dl=0","לחץ כאן")</f>
        <v>לחץ כאן</v>
      </c>
      <c r="F11" s="30" t="s">
        <v>69</v>
      </c>
      <c r="G11" s="111" t="s">
        <v>264</v>
      </c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</row>
    <row r="12" spans="1:23" ht="165" x14ac:dyDescent="0.2">
      <c r="A12" s="37">
        <v>18740</v>
      </c>
      <c r="B12" s="20" t="s">
        <v>73</v>
      </c>
      <c r="C12" s="22"/>
      <c r="D12" s="21" t="s">
        <v>74</v>
      </c>
      <c r="E12" s="36" t="str">
        <f t="shared" si="0"/>
        <v>לחץ כאן</v>
      </c>
      <c r="F12" s="21" t="s">
        <v>77</v>
      </c>
      <c r="G12" s="111" t="s">
        <v>264</v>
      </c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</row>
    <row r="13" spans="1:23" ht="165" x14ac:dyDescent="0.2">
      <c r="A13" s="27">
        <v>18754</v>
      </c>
      <c r="B13" s="28" t="s">
        <v>78</v>
      </c>
      <c r="C13" s="22"/>
      <c r="D13" s="30" t="s">
        <v>79</v>
      </c>
      <c r="E13" s="34" t="str">
        <f t="shared" si="0"/>
        <v>לחץ כאן</v>
      </c>
      <c r="F13" s="30" t="s">
        <v>77</v>
      </c>
      <c r="G13" s="111" t="s">
        <v>264</v>
      </c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</row>
    <row r="14" spans="1:23" ht="132.75" customHeight="1" x14ac:dyDescent="0.2">
      <c r="A14" s="37">
        <v>18741</v>
      </c>
      <c r="B14" s="20" t="s">
        <v>84</v>
      </c>
      <c r="C14" s="22"/>
      <c r="D14" s="21" t="s">
        <v>85</v>
      </c>
      <c r="E14" s="36" t="str">
        <f t="shared" si="0"/>
        <v>לחץ כאן</v>
      </c>
      <c r="F14" s="21" t="s">
        <v>86</v>
      </c>
      <c r="G14" s="111" t="s">
        <v>264</v>
      </c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</row>
    <row r="15" spans="1:23" ht="165" x14ac:dyDescent="0.2">
      <c r="A15" s="27">
        <v>18755</v>
      </c>
      <c r="B15" s="28" t="s">
        <v>88</v>
      </c>
      <c r="C15" s="22"/>
      <c r="D15" s="30" t="s">
        <v>89</v>
      </c>
      <c r="E15" s="34" t="str">
        <f t="shared" si="0"/>
        <v>לחץ כאן</v>
      </c>
      <c r="F15" s="30" t="s">
        <v>92</v>
      </c>
      <c r="G15" s="111" t="s">
        <v>264</v>
      </c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</row>
    <row r="16" spans="1:23" ht="165" x14ac:dyDescent="0.2">
      <c r="A16" s="37">
        <v>18742</v>
      </c>
      <c r="B16" s="20" t="s">
        <v>93</v>
      </c>
      <c r="C16" s="22"/>
      <c r="D16" s="21" t="s">
        <v>94</v>
      </c>
      <c r="E16" s="36" t="str">
        <f t="shared" si="0"/>
        <v>לחץ כאן</v>
      </c>
      <c r="F16" s="21" t="s">
        <v>92</v>
      </c>
      <c r="G16" s="111" t="s">
        <v>264</v>
      </c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</row>
    <row r="17" spans="1:23" ht="15" x14ac:dyDescent="0.2">
      <c r="A17" s="40"/>
      <c r="B17" s="40"/>
      <c r="C17" s="1"/>
      <c r="D17" s="41"/>
      <c r="E17" s="41"/>
      <c r="F17" s="43"/>
      <c r="G17" s="45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</row>
    <row r="18" spans="1:23" ht="15" x14ac:dyDescent="0.2">
      <c r="A18" s="40"/>
      <c r="B18" s="40"/>
      <c r="C18" s="1"/>
      <c r="D18" s="41"/>
      <c r="E18" s="41"/>
      <c r="F18" s="43"/>
      <c r="G18" s="45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</row>
    <row r="19" spans="1:23" ht="15" x14ac:dyDescent="0.2">
      <c r="A19" s="40"/>
      <c r="B19" s="40"/>
      <c r="C19" s="1"/>
      <c r="D19" s="41"/>
      <c r="E19" s="41"/>
      <c r="F19" s="43"/>
      <c r="G19" s="45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</row>
    <row r="20" spans="1:23" ht="15" x14ac:dyDescent="0.2">
      <c r="A20" s="40"/>
      <c r="B20" s="40"/>
      <c r="C20" s="1"/>
      <c r="D20" s="41"/>
      <c r="E20" s="41"/>
      <c r="F20" s="43"/>
      <c r="G20" s="45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</row>
    <row r="21" spans="1:23" ht="15" x14ac:dyDescent="0.2">
      <c r="A21" s="40"/>
      <c r="B21" s="40"/>
      <c r="C21" s="1"/>
      <c r="D21" s="41"/>
      <c r="E21" s="41"/>
      <c r="F21" s="43"/>
      <c r="G21" s="45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</row>
    <row r="22" spans="1:23" ht="15" x14ac:dyDescent="0.2">
      <c r="A22" s="40"/>
      <c r="B22" s="40"/>
      <c r="C22" s="1"/>
      <c r="D22" s="41"/>
      <c r="E22" s="41"/>
      <c r="F22" s="43"/>
      <c r="G22" s="45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</row>
    <row r="23" spans="1:23" ht="15" x14ac:dyDescent="0.2">
      <c r="A23" s="40"/>
      <c r="B23" s="40"/>
      <c r="C23" s="1"/>
      <c r="D23" s="41"/>
      <c r="E23" s="41"/>
      <c r="F23" s="43"/>
      <c r="G23" s="45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</row>
    <row r="24" spans="1:23" ht="15" x14ac:dyDescent="0.2">
      <c r="A24" s="40"/>
      <c r="B24" s="40"/>
      <c r="C24" s="1"/>
      <c r="D24" s="41"/>
      <c r="E24" s="41"/>
      <c r="F24" s="43"/>
      <c r="G24" s="45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</row>
    <row r="25" spans="1:23" ht="15" x14ac:dyDescent="0.2">
      <c r="A25" s="40"/>
      <c r="B25" s="40"/>
      <c r="C25" s="1"/>
      <c r="D25" s="41"/>
      <c r="E25" s="41"/>
      <c r="F25" s="43"/>
      <c r="G25" s="45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</row>
    <row r="26" spans="1:23" ht="15" x14ac:dyDescent="0.2">
      <c r="A26" s="40"/>
      <c r="B26" s="40"/>
      <c r="C26" s="1"/>
      <c r="D26" s="41"/>
      <c r="E26" s="41"/>
      <c r="F26" s="43"/>
      <c r="G26" s="45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</row>
    <row r="27" spans="1:23" ht="15" x14ac:dyDescent="0.2">
      <c r="A27" s="40"/>
      <c r="B27" s="40"/>
      <c r="C27" s="1"/>
      <c r="D27" s="41"/>
      <c r="E27" s="41"/>
      <c r="F27" s="43"/>
      <c r="G27" s="45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</row>
    <row r="28" spans="1:23" ht="15" x14ac:dyDescent="0.2">
      <c r="A28" s="40"/>
      <c r="B28" s="40"/>
      <c r="C28" s="1"/>
      <c r="D28" s="41"/>
      <c r="E28" s="41"/>
      <c r="F28" s="43"/>
      <c r="G28" s="45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</row>
    <row r="29" spans="1:23" ht="15" x14ac:dyDescent="0.2">
      <c r="A29" s="40"/>
      <c r="B29" s="40"/>
      <c r="C29" s="1"/>
      <c r="D29" s="41"/>
      <c r="E29" s="41"/>
      <c r="F29" s="43"/>
      <c r="G29" s="45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</row>
    <row r="30" spans="1:23" ht="15" x14ac:dyDescent="0.2">
      <c r="A30" s="40"/>
      <c r="B30" s="40"/>
      <c r="C30" s="1"/>
      <c r="D30" s="41"/>
      <c r="E30" s="41"/>
      <c r="F30" s="43"/>
      <c r="G30" s="45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</row>
    <row r="31" spans="1:23" ht="15" x14ac:dyDescent="0.2">
      <c r="A31" s="40"/>
      <c r="B31" s="40"/>
      <c r="C31" s="1"/>
      <c r="D31" s="41"/>
      <c r="E31" s="41"/>
      <c r="F31" s="43"/>
      <c r="G31" s="45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</row>
    <row r="32" spans="1:23" ht="15" x14ac:dyDescent="0.2">
      <c r="A32" s="40"/>
      <c r="B32" s="40"/>
      <c r="C32" s="1"/>
      <c r="D32" s="41"/>
      <c r="E32" s="41"/>
      <c r="F32" s="43"/>
      <c r="G32" s="45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</row>
    <row r="33" spans="1:23" ht="15" x14ac:dyDescent="0.2">
      <c r="A33" s="40"/>
      <c r="B33" s="40"/>
      <c r="C33" s="1"/>
      <c r="D33" s="41"/>
      <c r="E33" s="41"/>
      <c r="F33" s="43"/>
      <c r="G33" s="45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</row>
    <row r="34" spans="1:23" ht="15" x14ac:dyDescent="0.2">
      <c r="A34" s="40"/>
      <c r="B34" s="40"/>
      <c r="C34" s="1"/>
      <c r="D34" s="41"/>
      <c r="E34" s="41"/>
      <c r="F34" s="43"/>
      <c r="G34" s="45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</row>
    <row r="35" spans="1:23" ht="15" x14ac:dyDescent="0.2">
      <c r="A35" s="40"/>
      <c r="B35" s="40"/>
      <c r="C35" s="1"/>
      <c r="D35" s="41"/>
      <c r="E35" s="41"/>
      <c r="F35" s="43"/>
      <c r="G35" s="45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</row>
    <row r="36" spans="1:23" ht="15" x14ac:dyDescent="0.2">
      <c r="A36" s="40"/>
      <c r="B36" s="40"/>
      <c r="C36" s="1"/>
      <c r="D36" s="41"/>
      <c r="E36" s="41"/>
      <c r="F36" s="43"/>
      <c r="G36" s="45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</row>
    <row r="37" spans="1:23" ht="15" x14ac:dyDescent="0.2">
      <c r="A37" s="40"/>
      <c r="B37" s="40"/>
      <c r="C37" s="1"/>
      <c r="D37" s="41"/>
      <c r="E37" s="41"/>
      <c r="F37" s="43"/>
      <c r="G37" s="45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</row>
    <row r="38" spans="1:23" ht="15" x14ac:dyDescent="0.2">
      <c r="A38" s="40"/>
      <c r="B38" s="40"/>
      <c r="C38" s="1"/>
      <c r="D38" s="41"/>
      <c r="E38" s="41"/>
      <c r="F38" s="43"/>
      <c r="G38" s="45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</row>
    <row r="39" spans="1:23" ht="15" x14ac:dyDescent="0.2">
      <c r="A39" s="40"/>
      <c r="B39" s="40"/>
      <c r="C39" s="1"/>
      <c r="D39" s="41"/>
      <c r="E39" s="41"/>
      <c r="F39" s="43"/>
      <c r="G39" s="45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</row>
    <row r="40" spans="1:23" ht="15" x14ac:dyDescent="0.2">
      <c r="A40" s="40"/>
      <c r="B40" s="40"/>
      <c r="C40" s="1"/>
      <c r="D40" s="41"/>
      <c r="E40" s="41"/>
      <c r="F40" s="43"/>
      <c r="G40" s="45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</row>
    <row r="41" spans="1:23" ht="15" x14ac:dyDescent="0.2">
      <c r="A41" s="40"/>
      <c r="B41" s="40"/>
      <c r="C41" s="1"/>
      <c r="D41" s="41"/>
      <c r="E41" s="41"/>
      <c r="F41" s="43"/>
      <c r="G41" s="45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</row>
    <row r="42" spans="1:23" ht="15" x14ac:dyDescent="0.2">
      <c r="A42" s="40"/>
      <c r="B42" s="40"/>
      <c r="C42" s="1"/>
      <c r="D42" s="41"/>
      <c r="E42" s="41"/>
      <c r="F42" s="43"/>
      <c r="G42" s="45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</row>
    <row r="43" spans="1:23" ht="15" x14ac:dyDescent="0.2">
      <c r="A43" s="40"/>
      <c r="B43" s="40"/>
      <c r="C43" s="1"/>
      <c r="D43" s="41"/>
      <c r="E43" s="41"/>
      <c r="F43" s="43"/>
      <c r="G43" s="45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</row>
    <row r="44" spans="1:23" ht="15" x14ac:dyDescent="0.2">
      <c r="A44" s="40"/>
      <c r="B44" s="40"/>
      <c r="C44" s="1"/>
      <c r="D44" s="41"/>
      <c r="E44" s="41"/>
      <c r="F44" s="43"/>
      <c r="G44" s="45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</row>
    <row r="45" spans="1:23" ht="15" x14ac:dyDescent="0.2">
      <c r="A45" s="40"/>
      <c r="B45" s="40"/>
      <c r="C45" s="1"/>
      <c r="D45" s="41"/>
      <c r="E45" s="41"/>
      <c r="F45" s="43"/>
      <c r="G45" s="45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</row>
    <row r="46" spans="1:23" ht="15" x14ac:dyDescent="0.2">
      <c r="A46" s="40"/>
      <c r="B46" s="40"/>
      <c r="C46" s="1"/>
      <c r="D46" s="41"/>
      <c r="E46" s="41"/>
      <c r="F46" s="43"/>
      <c r="G46" s="45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</row>
    <row r="47" spans="1:23" ht="15" x14ac:dyDescent="0.2">
      <c r="A47" s="40"/>
      <c r="B47" s="40"/>
      <c r="C47" s="1"/>
      <c r="D47" s="41"/>
      <c r="E47" s="41"/>
      <c r="F47" s="43"/>
      <c r="G47" s="45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</row>
    <row r="48" spans="1:23" ht="15" x14ac:dyDescent="0.2">
      <c r="A48" s="40"/>
      <c r="B48" s="40"/>
      <c r="C48" s="1"/>
      <c r="D48" s="41"/>
      <c r="E48" s="41"/>
      <c r="F48" s="43"/>
      <c r="G48" s="45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</row>
    <row r="49" spans="1:23" ht="15" x14ac:dyDescent="0.2">
      <c r="A49" s="40"/>
      <c r="B49" s="40"/>
      <c r="C49" s="1"/>
      <c r="D49" s="41"/>
      <c r="E49" s="41"/>
      <c r="F49" s="43"/>
      <c r="G49" s="45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</row>
    <row r="50" spans="1:23" ht="15" x14ac:dyDescent="0.2">
      <c r="A50" s="40"/>
      <c r="B50" s="40"/>
      <c r="C50" s="1"/>
      <c r="D50" s="41"/>
      <c r="E50" s="41"/>
      <c r="F50" s="43"/>
      <c r="G50" s="45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</row>
    <row r="51" spans="1:23" ht="15" x14ac:dyDescent="0.2">
      <c r="A51" s="40"/>
      <c r="B51" s="40"/>
      <c r="C51" s="1"/>
      <c r="D51" s="41"/>
      <c r="E51" s="41"/>
      <c r="F51" s="43"/>
      <c r="G51" s="45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</row>
    <row r="52" spans="1:23" ht="15" x14ac:dyDescent="0.2">
      <c r="A52" s="40"/>
      <c r="B52" s="40"/>
      <c r="C52" s="1"/>
      <c r="D52" s="41"/>
      <c r="E52" s="41"/>
      <c r="F52" s="43"/>
      <c r="G52" s="45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</row>
    <row r="53" spans="1:23" ht="15" x14ac:dyDescent="0.2">
      <c r="A53" s="40"/>
      <c r="B53" s="40"/>
      <c r="C53" s="1"/>
      <c r="D53" s="41"/>
      <c r="E53" s="41"/>
      <c r="F53" s="43"/>
      <c r="G53" s="45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</row>
    <row r="54" spans="1:23" ht="15" x14ac:dyDescent="0.2">
      <c r="A54" s="40"/>
      <c r="B54" s="40"/>
      <c r="C54" s="1"/>
      <c r="D54" s="41"/>
      <c r="E54" s="41"/>
      <c r="F54" s="43"/>
      <c r="G54" s="45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</row>
    <row r="55" spans="1:23" ht="15" x14ac:dyDescent="0.2">
      <c r="A55" s="40"/>
      <c r="B55" s="40"/>
      <c r="C55" s="1"/>
      <c r="D55" s="41"/>
      <c r="E55" s="41"/>
      <c r="F55" s="43"/>
      <c r="G55" s="45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</row>
    <row r="56" spans="1:23" ht="15" x14ac:dyDescent="0.2">
      <c r="A56" s="40"/>
      <c r="B56" s="40"/>
      <c r="C56" s="1"/>
      <c r="D56" s="41"/>
      <c r="E56" s="41"/>
      <c r="F56" s="43"/>
      <c r="G56" s="45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</row>
    <row r="57" spans="1:23" ht="15" x14ac:dyDescent="0.2">
      <c r="A57" s="40"/>
      <c r="B57" s="40"/>
      <c r="C57" s="1"/>
      <c r="D57" s="41"/>
      <c r="E57" s="41"/>
      <c r="F57" s="43"/>
      <c r="G57" s="45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</row>
    <row r="58" spans="1:23" ht="15" x14ac:dyDescent="0.2">
      <c r="A58" s="40"/>
      <c r="B58" s="40"/>
      <c r="C58" s="1"/>
      <c r="D58" s="41"/>
      <c r="E58" s="41"/>
      <c r="F58" s="43"/>
      <c r="G58" s="45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</row>
    <row r="59" spans="1:23" ht="15" x14ac:dyDescent="0.2">
      <c r="A59" s="40"/>
      <c r="B59" s="40"/>
      <c r="C59" s="1"/>
      <c r="D59" s="41"/>
      <c r="E59" s="41"/>
      <c r="F59" s="43"/>
      <c r="G59" s="45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</row>
    <row r="60" spans="1:23" ht="15" x14ac:dyDescent="0.2">
      <c r="A60" s="40"/>
      <c r="B60" s="40"/>
      <c r="C60" s="1"/>
      <c r="D60" s="41"/>
      <c r="E60" s="41"/>
      <c r="F60" s="43"/>
      <c r="G60" s="45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</row>
    <row r="61" spans="1:23" ht="15" x14ac:dyDescent="0.2">
      <c r="A61" s="40"/>
      <c r="B61" s="40"/>
      <c r="C61" s="1"/>
      <c r="D61" s="41"/>
      <c r="E61" s="41"/>
      <c r="F61" s="43"/>
      <c r="G61" s="45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</row>
    <row r="62" spans="1:23" ht="15" x14ac:dyDescent="0.2">
      <c r="A62" s="40"/>
      <c r="B62" s="40"/>
      <c r="C62" s="1"/>
      <c r="D62" s="41"/>
      <c r="E62" s="41"/>
      <c r="F62" s="43"/>
      <c r="G62" s="45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</row>
    <row r="63" spans="1:23" ht="15" x14ac:dyDescent="0.2">
      <c r="A63" s="40"/>
      <c r="B63" s="40"/>
      <c r="C63" s="1"/>
      <c r="D63" s="41"/>
      <c r="E63" s="41"/>
      <c r="F63" s="43"/>
      <c r="G63" s="45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</row>
    <row r="64" spans="1:23" ht="15" x14ac:dyDescent="0.2">
      <c r="A64" s="40"/>
      <c r="B64" s="40"/>
      <c r="C64" s="1"/>
      <c r="D64" s="41"/>
      <c r="E64" s="41"/>
      <c r="F64" s="43"/>
      <c r="G64" s="45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</row>
    <row r="65" spans="1:23" ht="15" x14ac:dyDescent="0.2">
      <c r="A65" s="40"/>
      <c r="B65" s="40"/>
      <c r="C65" s="1"/>
      <c r="D65" s="41"/>
      <c r="E65" s="41"/>
      <c r="F65" s="43"/>
      <c r="G65" s="45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</row>
    <row r="66" spans="1:23" ht="15" x14ac:dyDescent="0.2">
      <c r="A66" s="40"/>
      <c r="B66" s="40"/>
      <c r="C66" s="1"/>
      <c r="D66" s="41"/>
      <c r="E66" s="41"/>
      <c r="F66" s="43"/>
      <c r="G66" s="45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</row>
    <row r="67" spans="1:23" ht="15" x14ac:dyDescent="0.2">
      <c r="A67" s="40"/>
      <c r="B67" s="40"/>
      <c r="C67" s="1"/>
      <c r="D67" s="41"/>
      <c r="E67" s="41"/>
      <c r="F67" s="43"/>
      <c r="G67" s="45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</row>
    <row r="68" spans="1:23" ht="15" x14ac:dyDescent="0.2">
      <c r="A68" s="40"/>
      <c r="B68" s="40"/>
      <c r="C68" s="1"/>
      <c r="D68" s="41"/>
      <c r="E68" s="41"/>
      <c r="F68" s="43"/>
      <c r="G68" s="45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</row>
    <row r="69" spans="1:23" ht="15" x14ac:dyDescent="0.2">
      <c r="A69" s="40"/>
      <c r="B69" s="40"/>
      <c r="C69" s="1"/>
      <c r="D69" s="41"/>
      <c r="E69" s="41"/>
      <c r="F69" s="43"/>
      <c r="G69" s="45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</row>
    <row r="70" spans="1:23" ht="15" x14ac:dyDescent="0.2">
      <c r="A70" s="40"/>
      <c r="B70" s="40"/>
      <c r="C70" s="1"/>
      <c r="D70" s="41"/>
      <c r="E70" s="41"/>
      <c r="F70" s="43"/>
      <c r="G70" s="45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</row>
    <row r="71" spans="1:23" ht="15" x14ac:dyDescent="0.2">
      <c r="A71" s="40"/>
      <c r="B71" s="40"/>
      <c r="C71" s="1"/>
      <c r="D71" s="41"/>
      <c r="E71" s="41"/>
      <c r="F71" s="43"/>
      <c r="G71" s="45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</row>
    <row r="72" spans="1:23" ht="15" x14ac:dyDescent="0.2">
      <c r="A72" s="40"/>
      <c r="B72" s="40"/>
      <c r="C72" s="1"/>
      <c r="D72" s="41"/>
      <c r="E72" s="41"/>
      <c r="F72" s="43"/>
      <c r="G72" s="45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  <row r="73" spans="1:23" ht="15" x14ac:dyDescent="0.2">
      <c r="A73" s="40"/>
      <c r="B73" s="40"/>
      <c r="C73" s="1"/>
      <c r="D73" s="41"/>
      <c r="E73" s="41"/>
      <c r="F73" s="43"/>
      <c r="G73" s="45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</row>
    <row r="74" spans="1:23" ht="15" x14ac:dyDescent="0.2">
      <c r="A74" s="40"/>
      <c r="B74" s="40"/>
      <c r="C74" s="1"/>
      <c r="D74" s="41"/>
      <c r="E74" s="41"/>
      <c r="F74" s="43"/>
      <c r="G74" s="45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</row>
    <row r="75" spans="1:23" ht="15" x14ac:dyDescent="0.2">
      <c r="A75" s="40"/>
      <c r="B75" s="40"/>
      <c r="C75" s="1"/>
      <c r="D75" s="41"/>
      <c r="E75" s="41"/>
      <c r="F75" s="43"/>
      <c r="G75" s="45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</row>
    <row r="76" spans="1:23" ht="15" x14ac:dyDescent="0.2">
      <c r="A76" s="40"/>
      <c r="B76" s="40"/>
      <c r="C76" s="1"/>
      <c r="D76" s="41"/>
      <c r="E76" s="41"/>
      <c r="F76" s="43"/>
      <c r="G76" s="45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</row>
    <row r="77" spans="1:23" ht="15" x14ac:dyDescent="0.2">
      <c r="A77" s="40"/>
      <c r="B77" s="40"/>
      <c r="C77" s="1"/>
      <c r="D77" s="41"/>
      <c r="E77" s="41"/>
      <c r="F77" s="43"/>
      <c r="G77" s="45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</row>
    <row r="78" spans="1:23" ht="15" x14ac:dyDescent="0.2">
      <c r="A78" s="40"/>
      <c r="B78" s="40"/>
      <c r="C78" s="1"/>
      <c r="D78" s="41"/>
      <c r="E78" s="41"/>
      <c r="F78" s="43"/>
      <c r="G78" s="45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</row>
    <row r="79" spans="1:23" ht="15" x14ac:dyDescent="0.2">
      <c r="A79" s="40"/>
      <c r="B79" s="40"/>
      <c r="C79" s="1"/>
      <c r="D79" s="41"/>
      <c r="E79" s="41"/>
      <c r="F79" s="43"/>
      <c r="G79" s="45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</row>
    <row r="80" spans="1:23" ht="15" x14ac:dyDescent="0.2">
      <c r="A80" s="40"/>
      <c r="B80" s="40"/>
      <c r="C80" s="1"/>
      <c r="D80" s="41"/>
      <c r="E80" s="41"/>
      <c r="F80" s="43"/>
      <c r="G80" s="45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</row>
    <row r="81" spans="1:23" ht="15" x14ac:dyDescent="0.2">
      <c r="A81" s="40"/>
      <c r="B81" s="40"/>
      <c r="C81" s="1"/>
      <c r="D81" s="41"/>
      <c r="E81" s="41"/>
      <c r="F81" s="43"/>
      <c r="G81" s="45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</row>
    <row r="82" spans="1:23" ht="15" x14ac:dyDescent="0.2">
      <c r="A82" s="40"/>
      <c r="B82" s="40"/>
      <c r="C82" s="1"/>
      <c r="D82" s="41"/>
      <c r="E82" s="41"/>
      <c r="F82" s="43"/>
      <c r="G82" s="45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</row>
    <row r="83" spans="1:23" ht="15" x14ac:dyDescent="0.2">
      <c r="A83" s="40"/>
      <c r="B83" s="40"/>
      <c r="C83" s="1"/>
      <c r="D83" s="41"/>
      <c r="E83" s="41"/>
      <c r="F83" s="43"/>
      <c r="G83" s="45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</row>
    <row r="84" spans="1:23" ht="15" x14ac:dyDescent="0.2">
      <c r="A84" s="40"/>
      <c r="B84" s="40"/>
      <c r="C84" s="1"/>
      <c r="D84" s="41"/>
      <c r="E84" s="41"/>
      <c r="F84" s="43"/>
      <c r="G84" s="45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</row>
    <row r="85" spans="1:23" ht="15" x14ac:dyDescent="0.2">
      <c r="A85" s="40"/>
      <c r="B85" s="40"/>
      <c r="C85" s="1"/>
      <c r="D85" s="41"/>
      <c r="E85" s="41"/>
      <c r="F85" s="43"/>
      <c r="G85" s="45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</row>
    <row r="86" spans="1:23" ht="15" x14ac:dyDescent="0.2">
      <c r="A86" s="40"/>
      <c r="B86" s="40"/>
      <c r="C86" s="1"/>
      <c r="D86" s="41"/>
      <c r="E86" s="41"/>
      <c r="F86" s="43"/>
      <c r="G86" s="45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</row>
    <row r="87" spans="1:23" ht="15" x14ac:dyDescent="0.2">
      <c r="A87" s="40"/>
      <c r="B87" s="40"/>
      <c r="C87" s="1"/>
      <c r="D87" s="41"/>
      <c r="E87" s="41"/>
      <c r="F87" s="43"/>
      <c r="G87" s="45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</row>
    <row r="88" spans="1:23" ht="15" x14ac:dyDescent="0.2">
      <c r="A88" s="40"/>
      <c r="B88" s="40"/>
      <c r="C88" s="1"/>
      <c r="D88" s="41"/>
      <c r="E88" s="41"/>
      <c r="F88" s="43"/>
      <c r="G88" s="45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</row>
    <row r="89" spans="1:23" ht="15" x14ac:dyDescent="0.2">
      <c r="A89" s="40"/>
      <c r="B89" s="40"/>
      <c r="C89" s="1"/>
      <c r="D89" s="41"/>
      <c r="E89" s="41"/>
      <c r="F89" s="43"/>
      <c r="G89" s="45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</row>
    <row r="90" spans="1:23" ht="15" x14ac:dyDescent="0.2">
      <c r="A90" s="40"/>
      <c r="B90" s="40"/>
      <c r="C90" s="1"/>
      <c r="D90" s="41"/>
      <c r="E90" s="41"/>
      <c r="F90" s="43"/>
      <c r="G90" s="45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</row>
    <row r="91" spans="1:23" ht="15" x14ac:dyDescent="0.2">
      <c r="A91" s="40"/>
      <c r="B91" s="40"/>
      <c r="C91" s="1"/>
      <c r="D91" s="41"/>
      <c r="E91" s="41"/>
      <c r="F91" s="43"/>
      <c r="G91" s="45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</row>
    <row r="92" spans="1:23" ht="15" x14ac:dyDescent="0.2">
      <c r="A92" s="40"/>
      <c r="B92" s="40"/>
      <c r="C92" s="1"/>
      <c r="D92" s="41"/>
      <c r="E92" s="41"/>
      <c r="F92" s="43"/>
      <c r="G92" s="45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</row>
    <row r="93" spans="1:23" ht="15" x14ac:dyDescent="0.2">
      <c r="A93" s="40"/>
      <c r="B93" s="40"/>
      <c r="C93" s="1"/>
      <c r="D93" s="41"/>
      <c r="E93" s="41"/>
      <c r="F93" s="43"/>
      <c r="G93" s="45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1:23" ht="15" x14ac:dyDescent="0.2">
      <c r="A94" s="40"/>
      <c r="B94" s="40"/>
      <c r="C94" s="1"/>
      <c r="D94" s="41"/>
      <c r="E94" s="41"/>
      <c r="F94" s="43"/>
      <c r="G94" s="45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</row>
    <row r="95" spans="1:23" ht="15" x14ac:dyDescent="0.2">
      <c r="A95" s="40"/>
      <c r="B95" s="40"/>
      <c r="C95" s="1"/>
      <c r="D95" s="41"/>
      <c r="E95" s="41"/>
      <c r="F95" s="43"/>
      <c r="G95" s="45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</row>
    <row r="96" spans="1:23" ht="15" x14ac:dyDescent="0.2">
      <c r="A96" s="40"/>
      <c r="B96" s="40"/>
      <c r="C96" s="1"/>
      <c r="D96" s="41"/>
      <c r="E96" s="41"/>
      <c r="F96" s="43"/>
      <c r="G96" s="45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</row>
    <row r="97" spans="1:23" ht="15" x14ac:dyDescent="0.2">
      <c r="A97" s="40"/>
      <c r="B97" s="40"/>
      <c r="C97" s="1"/>
      <c r="D97" s="41"/>
      <c r="E97" s="41"/>
      <c r="F97" s="43"/>
      <c r="G97" s="45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</row>
    <row r="98" spans="1:23" ht="15" x14ac:dyDescent="0.2">
      <c r="A98" s="40"/>
      <c r="B98" s="40"/>
      <c r="C98" s="1"/>
      <c r="D98" s="41"/>
      <c r="E98" s="41"/>
      <c r="F98" s="43"/>
      <c r="G98" s="45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</row>
    <row r="99" spans="1:23" ht="15" x14ac:dyDescent="0.2">
      <c r="A99" s="40"/>
      <c r="B99" s="40"/>
      <c r="C99" s="1"/>
      <c r="D99" s="41"/>
      <c r="E99" s="41"/>
      <c r="F99" s="43"/>
      <c r="G99" s="45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</row>
    <row r="100" spans="1:23" ht="15" x14ac:dyDescent="0.2">
      <c r="A100" s="40"/>
      <c r="B100" s="40"/>
      <c r="C100" s="1"/>
      <c r="D100" s="41"/>
      <c r="E100" s="41"/>
      <c r="F100" s="43"/>
      <c r="G100" s="45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</row>
    <row r="101" spans="1:23" ht="15" x14ac:dyDescent="0.2">
      <c r="A101" s="40"/>
      <c r="B101" s="40"/>
      <c r="C101" s="1"/>
      <c r="D101" s="41"/>
      <c r="E101" s="41"/>
      <c r="F101" s="43"/>
      <c r="G101" s="45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</row>
    <row r="102" spans="1:23" ht="15" x14ac:dyDescent="0.2">
      <c r="A102" s="40"/>
      <c r="B102" s="40"/>
      <c r="C102" s="1"/>
      <c r="D102" s="41"/>
      <c r="E102" s="41"/>
      <c r="F102" s="43"/>
      <c r="G102" s="45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</row>
    <row r="103" spans="1:23" ht="15" x14ac:dyDescent="0.2">
      <c r="A103" s="40"/>
      <c r="B103" s="40"/>
      <c r="C103" s="1"/>
      <c r="D103" s="41"/>
      <c r="E103" s="41"/>
      <c r="F103" s="43"/>
      <c r="G103" s="45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</row>
    <row r="104" spans="1:23" ht="15" x14ac:dyDescent="0.2">
      <c r="A104" s="40"/>
      <c r="B104" s="40"/>
      <c r="C104" s="1"/>
      <c r="D104" s="41"/>
      <c r="E104" s="41"/>
      <c r="F104" s="43"/>
      <c r="G104" s="45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</row>
    <row r="105" spans="1:23" ht="15" x14ac:dyDescent="0.2">
      <c r="A105" s="40"/>
      <c r="B105" s="40"/>
      <c r="C105" s="1"/>
      <c r="D105" s="41"/>
      <c r="E105" s="41"/>
      <c r="F105" s="43"/>
      <c r="G105" s="45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</row>
    <row r="106" spans="1:23" ht="15" x14ac:dyDescent="0.2">
      <c r="A106" s="40"/>
      <c r="B106" s="40"/>
      <c r="C106" s="1"/>
      <c r="D106" s="41"/>
      <c r="E106" s="41"/>
      <c r="F106" s="43"/>
      <c r="G106" s="45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</row>
    <row r="107" spans="1:23" ht="15" x14ac:dyDescent="0.2">
      <c r="A107" s="40"/>
      <c r="B107" s="40"/>
      <c r="C107" s="1"/>
      <c r="D107" s="41"/>
      <c r="E107" s="41"/>
      <c r="F107" s="43"/>
      <c r="G107" s="45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</row>
    <row r="108" spans="1:23" ht="15" x14ac:dyDescent="0.2">
      <c r="A108" s="40"/>
      <c r="B108" s="40"/>
      <c r="C108" s="1"/>
      <c r="D108" s="41"/>
      <c r="E108" s="41"/>
      <c r="F108" s="43"/>
      <c r="G108" s="45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</row>
    <row r="109" spans="1:23" ht="15" x14ac:dyDescent="0.2">
      <c r="A109" s="40"/>
      <c r="B109" s="40"/>
      <c r="C109" s="1"/>
      <c r="D109" s="41"/>
      <c r="E109" s="41"/>
      <c r="F109" s="43"/>
      <c r="G109" s="45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</row>
    <row r="110" spans="1:23" ht="15" x14ac:dyDescent="0.2">
      <c r="A110" s="40"/>
      <c r="B110" s="40"/>
      <c r="C110" s="1"/>
      <c r="D110" s="41"/>
      <c r="E110" s="41"/>
      <c r="F110" s="43"/>
      <c r="G110" s="45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</row>
    <row r="111" spans="1:23" ht="15" x14ac:dyDescent="0.2">
      <c r="A111" s="40"/>
      <c r="B111" s="40"/>
      <c r="C111" s="1"/>
      <c r="D111" s="41"/>
      <c r="E111" s="41"/>
      <c r="F111" s="43"/>
      <c r="G111" s="45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</row>
    <row r="112" spans="1:23" ht="15" x14ac:dyDescent="0.2">
      <c r="A112" s="40"/>
      <c r="B112" s="40"/>
      <c r="C112" s="1"/>
      <c r="D112" s="41"/>
      <c r="E112" s="41"/>
      <c r="F112" s="43"/>
      <c r="G112" s="45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</row>
    <row r="113" spans="1:23" ht="15" x14ac:dyDescent="0.2">
      <c r="A113" s="40"/>
      <c r="B113" s="40"/>
      <c r="C113" s="1"/>
      <c r="D113" s="41"/>
      <c r="E113" s="41"/>
      <c r="F113" s="43"/>
      <c r="G113" s="45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</row>
    <row r="114" spans="1:23" ht="15" x14ac:dyDescent="0.2">
      <c r="A114" s="40"/>
      <c r="B114" s="40"/>
      <c r="C114" s="1"/>
      <c r="D114" s="41"/>
      <c r="E114" s="41"/>
      <c r="F114" s="43"/>
      <c r="G114" s="45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</row>
    <row r="115" spans="1:23" ht="15" x14ac:dyDescent="0.2">
      <c r="A115" s="40"/>
      <c r="B115" s="40"/>
      <c r="C115" s="1"/>
      <c r="D115" s="41"/>
      <c r="E115" s="41"/>
      <c r="F115" s="43"/>
      <c r="G115" s="45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</row>
    <row r="116" spans="1:23" ht="15" x14ac:dyDescent="0.2">
      <c r="A116" s="40"/>
      <c r="B116" s="40"/>
      <c r="C116" s="1"/>
      <c r="D116" s="41"/>
      <c r="E116" s="41"/>
      <c r="F116" s="43"/>
      <c r="G116" s="45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</row>
    <row r="117" spans="1:23" ht="15" x14ac:dyDescent="0.2">
      <c r="A117" s="40"/>
      <c r="B117" s="40"/>
      <c r="C117" s="1"/>
      <c r="D117" s="41"/>
      <c r="E117" s="41"/>
      <c r="F117" s="43"/>
      <c r="G117" s="45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</row>
    <row r="118" spans="1:23" ht="15" x14ac:dyDescent="0.2">
      <c r="A118" s="40"/>
      <c r="B118" s="40"/>
      <c r="C118" s="1"/>
      <c r="D118" s="41"/>
      <c r="E118" s="41"/>
      <c r="F118" s="43"/>
      <c r="G118" s="45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</row>
    <row r="119" spans="1:23" ht="15" x14ac:dyDescent="0.2">
      <c r="A119" s="40"/>
      <c r="B119" s="40"/>
      <c r="C119" s="1"/>
      <c r="D119" s="41"/>
      <c r="E119" s="41"/>
      <c r="F119" s="43"/>
      <c r="G119" s="45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</row>
    <row r="120" spans="1:23" ht="15" x14ac:dyDescent="0.2">
      <c r="A120" s="40"/>
      <c r="B120" s="40"/>
      <c r="C120" s="1"/>
      <c r="D120" s="41"/>
      <c r="E120" s="41"/>
      <c r="F120" s="43"/>
      <c r="G120" s="45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</row>
    <row r="121" spans="1:23" ht="15" x14ac:dyDescent="0.2">
      <c r="A121" s="40"/>
      <c r="B121" s="40"/>
      <c r="C121" s="1"/>
      <c r="D121" s="41"/>
      <c r="E121" s="41"/>
      <c r="F121" s="43"/>
      <c r="G121" s="45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</row>
    <row r="122" spans="1:23" ht="15" x14ac:dyDescent="0.2">
      <c r="A122" s="40"/>
      <c r="B122" s="40"/>
      <c r="C122" s="1"/>
      <c r="D122" s="41"/>
      <c r="E122" s="41"/>
      <c r="F122" s="43"/>
      <c r="G122" s="45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</row>
    <row r="123" spans="1:23" ht="15" x14ac:dyDescent="0.2">
      <c r="A123" s="40"/>
      <c r="B123" s="40"/>
      <c r="C123" s="1"/>
      <c r="D123" s="41"/>
      <c r="E123" s="41"/>
      <c r="F123" s="43"/>
      <c r="G123" s="45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</row>
    <row r="124" spans="1:23" ht="15" x14ac:dyDescent="0.2">
      <c r="A124" s="40"/>
      <c r="B124" s="40"/>
      <c r="C124" s="1"/>
      <c r="D124" s="41"/>
      <c r="E124" s="41"/>
      <c r="F124" s="43"/>
      <c r="G124" s="45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</row>
    <row r="125" spans="1:23" ht="15" x14ac:dyDescent="0.2">
      <c r="A125" s="40"/>
      <c r="B125" s="40"/>
      <c r="C125" s="1"/>
      <c r="D125" s="41"/>
      <c r="E125" s="41"/>
      <c r="F125" s="43"/>
      <c r="G125" s="45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</row>
    <row r="126" spans="1:23" ht="15" x14ac:dyDescent="0.2">
      <c r="A126" s="40"/>
      <c r="B126" s="40"/>
      <c r="C126" s="1"/>
      <c r="D126" s="41"/>
      <c r="E126" s="41"/>
      <c r="F126" s="43"/>
      <c r="G126" s="45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</row>
    <row r="127" spans="1:23" ht="15" x14ac:dyDescent="0.2">
      <c r="A127" s="40"/>
      <c r="B127" s="40"/>
      <c r="C127" s="1"/>
      <c r="D127" s="41"/>
      <c r="E127" s="41"/>
      <c r="F127" s="43"/>
      <c r="G127" s="45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</row>
    <row r="128" spans="1:23" ht="15" x14ac:dyDescent="0.2">
      <c r="A128" s="40"/>
      <c r="B128" s="40"/>
      <c r="C128" s="1"/>
      <c r="D128" s="41"/>
      <c r="E128" s="41"/>
      <c r="F128" s="43"/>
      <c r="G128" s="45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</row>
    <row r="129" spans="1:23" ht="15" x14ac:dyDescent="0.2">
      <c r="A129" s="40"/>
      <c r="B129" s="40"/>
      <c r="C129" s="1"/>
      <c r="D129" s="41"/>
      <c r="E129" s="41"/>
      <c r="F129" s="43"/>
      <c r="G129" s="45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</row>
    <row r="130" spans="1:23" ht="15" x14ac:dyDescent="0.2">
      <c r="A130" s="40"/>
      <c r="B130" s="40"/>
      <c r="C130" s="1"/>
      <c r="D130" s="41"/>
      <c r="E130" s="41"/>
      <c r="F130" s="43"/>
      <c r="G130" s="45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</row>
    <row r="131" spans="1:23" ht="15" x14ac:dyDescent="0.2">
      <c r="A131" s="40"/>
      <c r="B131" s="40"/>
      <c r="C131" s="1"/>
      <c r="D131" s="41"/>
      <c r="E131" s="41"/>
      <c r="F131" s="43"/>
      <c r="G131" s="45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</row>
    <row r="132" spans="1:23" ht="15" x14ac:dyDescent="0.2">
      <c r="A132" s="40"/>
      <c r="B132" s="40"/>
      <c r="C132" s="1"/>
      <c r="D132" s="41"/>
      <c r="E132" s="41"/>
      <c r="F132" s="43"/>
      <c r="G132" s="45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</row>
    <row r="133" spans="1:23" ht="15" x14ac:dyDescent="0.2">
      <c r="A133" s="40"/>
      <c r="B133" s="40"/>
      <c r="C133" s="1"/>
      <c r="D133" s="41"/>
      <c r="E133" s="41"/>
      <c r="F133" s="43"/>
      <c r="G133" s="45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</row>
    <row r="134" spans="1:23" ht="15" x14ac:dyDescent="0.2">
      <c r="A134" s="40"/>
      <c r="B134" s="40"/>
      <c r="C134" s="1"/>
      <c r="D134" s="41"/>
      <c r="E134" s="41"/>
      <c r="F134" s="43"/>
      <c r="G134" s="45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</row>
    <row r="135" spans="1:23" ht="15" x14ac:dyDescent="0.2">
      <c r="A135" s="40"/>
      <c r="B135" s="40"/>
      <c r="C135" s="1"/>
      <c r="D135" s="41"/>
      <c r="E135" s="41"/>
      <c r="F135" s="43"/>
      <c r="G135" s="45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</row>
    <row r="136" spans="1:23" ht="15" x14ac:dyDescent="0.2">
      <c r="A136" s="40"/>
      <c r="B136" s="40"/>
      <c r="C136" s="1"/>
      <c r="D136" s="41"/>
      <c r="E136" s="41"/>
      <c r="F136" s="43"/>
      <c r="G136" s="45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</row>
    <row r="137" spans="1:23" ht="15" x14ac:dyDescent="0.2">
      <c r="A137" s="40"/>
      <c r="B137" s="40"/>
      <c r="C137" s="1"/>
      <c r="D137" s="41"/>
      <c r="E137" s="41"/>
      <c r="F137" s="43"/>
      <c r="G137" s="45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1:23" ht="15" x14ac:dyDescent="0.2">
      <c r="A138" s="40"/>
      <c r="B138" s="40"/>
      <c r="C138" s="1"/>
      <c r="D138" s="41"/>
      <c r="E138" s="41"/>
      <c r="F138" s="43"/>
      <c r="G138" s="45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1:23" ht="15" x14ac:dyDescent="0.2">
      <c r="A139" s="40"/>
      <c r="B139" s="40"/>
      <c r="C139" s="1"/>
      <c r="D139" s="41"/>
      <c r="E139" s="41"/>
      <c r="F139" s="43"/>
      <c r="G139" s="45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1:23" ht="15" x14ac:dyDescent="0.2">
      <c r="A140" s="40"/>
      <c r="B140" s="40"/>
      <c r="C140" s="1"/>
      <c r="D140" s="41"/>
      <c r="E140" s="41"/>
      <c r="F140" s="43"/>
      <c r="G140" s="45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</row>
    <row r="141" spans="1:23" ht="15" x14ac:dyDescent="0.2">
      <c r="A141" s="40"/>
      <c r="B141" s="40"/>
      <c r="C141" s="1"/>
      <c r="D141" s="41"/>
      <c r="E141" s="41"/>
      <c r="F141" s="43"/>
      <c r="G141" s="45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</row>
    <row r="142" spans="1:23" ht="15" x14ac:dyDescent="0.2">
      <c r="A142" s="40"/>
      <c r="B142" s="40"/>
      <c r="C142" s="1"/>
      <c r="D142" s="41"/>
      <c r="E142" s="41"/>
      <c r="F142" s="43"/>
      <c r="G142" s="45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1:23" ht="15" x14ac:dyDescent="0.2">
      <c r="A143" s="40"/>
      <c r="B143" s="40"/>
      <c r="C143" s="1"/>
      <c r="D143" s="41"/>
      <c r="E143" s="41"/>
      <c r="F143" s="43"/>
      <c r="G143" s="45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1:23" ht="15" x14ac:dyDescent="0.2">
      <c r="A144" s="40"/>
      <c r="B144" s="40"/>
      <c r="C144" s="1"/>
      <c r="D144" s="41"/>
      <c r="E144" s="41"/>
      <c r="F144" s="43"/>
      <c r="G144" s="45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1:23" ht="15" x14ac:dyDescent="0.2">
      <c r="A145" s="40"/>
      <c r="B145" s="40"/>
      <c r="C145" s="1"/>
      <c r="D145" s="41"/>
      <c r="E145" s="41"/>
      <c r="F145" s="43"/>
      <c r="G145" s="45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1:23" ht="15" x14ac:dyDescent="0.2">
      <c r="A146" s="40"/>
      <c r="B146" s="40"/>
      <c r="C146" s="1"/>
      <c r="D146" s="41"/>
      <c r="E146" s="41"/>
      <c r="F146" s="43"/>
      <c r="G146" s="45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</row>
    <row r="147" spans="1:23" ht="15" x14ac:dyDescent="0.2">
      <c r="A147" s="40"/>
      <c r="B147" s="40"/>
      <c r="C147" s="1"/>
      <c r="D147" s="41"/>
      <c r="E147" s="41"/>
      <c r="F147" s="43"/>
      <c r="G147" s="45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</row>
    <row r="148" spans="1:23" ht="15" x14ac:dyDescent="0.2">
      <c r="A148" s="40"/>
      <c r="B148" s="40"/>
      <c r="C148" s="1"/>
      <c r="D148" s="41"/>
      <c r="E148" s="41"/>
      <c r="F148" s="43"/>
      <c r="G148" s="45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</row>
    <row r="149" spans="1:23" ht="15" x14ac:dyDescent="0.2">
      <c r="A149" s="40"/>
      <c r="B149" s="40"/>
      <c r="C149" s="1"/>
      <c r="D149" s="41"/>
      <c r="E149" s="41"/>
      <c r="F149" s="43"/>
      <c r="G149" s="45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</row>
    <row r="150" spans="1:23" ht="15" x14ac:dyDescent="0.2">
      <c r="A150" s="40"/>
      <c r="B150" s="40"/>
      <c r="C150" s="1"/>
      <c r="D150" s="41"/>
      <c r="E150" s="41"/>
      <c r="F150" s="43"/>
      <c r="G150" s="45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</row>
    <row r="151" spans="1:23" ht="15" x14ac:dyDescent="0.2">
      <c r="A151" s="40"/>
      <c r="B151" s="40"/>
      <c r="C151" s="1"/>
      <c r="D151" s="41"/>
      <c r="E151" s="41"/>
      <c r="F151" s="43"/>
      <c r="G151" s="45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</row>
    <row r="152" spans="1:23" ht="15" x14ac:dyDescent="0.2">
      <c r="A152" s="40"/>
      <c r="B152" s="40"/>
      <c r="C152" s="1"/>
      <c r="D152" s="41"/>
      <c r="E152" s="41"/>
      <c r="F152" s="43"/>
      <c r="G152" s="45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</row>
    <row r="153" spans="1:23" ht="15" x14ac:dyDescent="0.2">
      <c r="A153" s="40"/>
      <c r="B153" s="40"/>
      <c r="C153" s="1"/>
      <c r="D153" s="41"/>
      <c r="E153" s="41"/>
      <c r="F153" s="43"/>
      <c r="G153" s="45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</row>
    <row r="154" spans="1:23" ht="15" x14ac:dyDescent="0.2">
      <c r="A154" s="40"/>
      <c r="B154" s="40"/>
      <c r="C154" s="1"/>
      <c r="D154" s="41"/>
      <c r="E154" s="41"/>
      <c r="F154" s="43"/>
      <c r="G154" s="45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</row>
    <row r="155" spans="1:23" ht="15" x14ac:dyDescent="0.2">
      <c r="A155" s="40"/>
      <c r="B155" s="40"/>
      <c r="C155" s="1"/>
      <c r="D155" s="41"/>
      <c r="E155" s="41"/>
      <c r="F155" s="43"/>
      <c r="G155" s="45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</row>
    <row r="156" spans="1:23" ht="15" x14ac:dyDescent="0.2">
      <c r="A156" s="40"/>
      <c r="B156" s="40"/>
      <c r="C156" s="1"/>
      <c r="D156" s="41"/>
      <c r="E156" s="41"/>
      <c r="F156" s="43"/>
      <c r="G156" s="45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</row>
    <row r="157" spans="1:23" ht="15" x14ac:dyDescent="0.2">
      <c r="A157" s="40"/>
      <c r="B157" s="40"/>
      <c r="C157" s="1"/>
      <c r="D157" s="41"/>
      <c r="E157" s="41"/>
      <c r="F157" s="43"/>
      <c r="G157" s="45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</row>
    <row r="158" spans="1:23" ht="15" x14ac:dyDescent="0.2">
      <c r="A158" s="40"/>
      <c r="B158" s="40"/>
      <c r="C158" s="1"/>
      <c r="D158" s="41"/>
      <c r="E158" s="41"/>
      <c r="F158" s="43"/>
      <c r="G158" s="45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</row>
    <row r="159" spans="1:23" ht="15" x14ac:dyDescent="0.2">
      <c r="A159" s="40"/>
      <c r="B159" s="40"/>
      <c r="C159" s="1"/>
      <c r="D159" s="41"/>
      <c r="E159" s="41"/>
      <c r="F159" s="43"/>
      <c r="G159" s="45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</row>
    <row r="160" spans="1:23" ht="15" x14ac:dyDescent="0.2">
      <c r="A160" s="40"/>
      <c r="B160" s="40"/>
      <c r="C160" s="1"/>
      <c r="D160" s="41"/>
      <c r="E160" s="41"/>
      <c r="F160" s="43"/>
      <c r="G160" s="45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</row>
    <row r="161" spans="1:23" ht="15" x14ac:dyDescent="0.2">
      <c r="A161" s="40"/>
      <c r="B161" s="40"/>
      <c r="C161" s="1"/>
      <c r="D161" s="41"/>
      <c r="E161" s="41"/>
      <c r="F161" s="43"/>
      <c r="G161" s="45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</row>
    <row r="162" spans="1:23" ht="15" x14ac:dyDescent="0.2">
      <c r="A162" s="40"/>
      <c r="B162" s="40"/>
      <c r="C162" s="1"/>
      <c r="D162" s="41"/>
      <c r="E162" s="41"/>
      <c r="F162" s="43"/>
      <c r="G162" s="45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</row>
    <row r="163" spans="1:23" ht="15" x14ac:dyDescent="0.2">
      <c r="A163" s="40"/>
      <c r="B163" s="40"/>
      <c r="C163" s="1"/>
      <c r="D163" s="41"/>
      <c r="E163" s="41"/>
      <c r="F163" s="43"/>
      <c r="G163" s="45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</row>
    <row r="164" spans="1:23" ht="15" x14ac:dyDescent="0.2">
      <c r="A164" s="40"/>
      <c r="B164" s="40"/>
      <c r="C164" s="1"/>
      <c r="D164" s="41"/>
      <c r="E164" s="41"/>
      <c r="F164" s="43"/>
      <c r="G164" s="45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</row>
    <row r="165" spans="1:23" ht="15" x14ac:dyDescent="0.2">
      <c r="A165" s="40"/>
      <c r="B165" s="40"/>
      <c r="C165" s="1"/>
      <c r="D165" s="41"/>
      <c r="E165" s="41"/>
      <c r="F165" s="43"/>
      <c r="G165" s="45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</row>
    <row r="166" spans="1:23" ht="15" x14ac:dyDescent="0.2">
      <c r="A166" s="40"/>
      <c r="B166" s="40"/>
      <c r="C166" s="1"/>
      <c r="D166" s="41"/>
      <c r="E166" s="41"/>
      <c r="F166" s="43"/>
      <c r="G166" s="45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</row>
    <row r="167" spans="1:23" ht="15" x14ac:dyDescent="0.2">
      <c r="A167" s="40"/>
      <c r="B167" s="40"/>
      <c r="C167" s="1"/>
      <c r="D167" s="41"/>
      <c r="E167" s="41"/>
      <c r="F167" s="43"/>
      <c r="G167" s="45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</row>
    <row r="168" spans="1:23" ht="15" x14ac:dyDescent="0.2">
      <c r="A168" s="40"/>
      <c r="B168" s="40"/>
      <c r="C168" s="1"/>
      <c r="D168" s="41"/>
      <c r="E168" s="41"/>
      <c r="F168" s="43"/>
      <c r="G168" s="45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</row>
    <row r="169" spans="1:23" ht="15" x14ac:dyDescent="0.2">
      <c r="A169" s="40"/>
      <c r="B169" s="40"/>
      <c r="C169" s="1"/>
      <c r="D169" s="41"/>
      <c r="E169" s="41"/>
      <c r="F169" s="43"/>
      <c r="G169" s="45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</row>
    <row r="170" spans="1:23" ht="15" x14ac:dyDescent="0.2">
      <c r="A170" s="40"/>
      <c r="B170" s="40"/>
      <c r="C170" s="1"/>
      <c r="D170" s="41"/>
      <c r="E170" s="41"/>
      <c r="F170" s="43"/>
      <c r="G170" s="45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</row>
    <row r="171" spans="1:23" ht="15" x14ac:dyDescent="0.2">
      <c r="A171" s="40"/>
      <c r="B171" s="40"/>
      <c r="C171" s="1"/>
      <c r="D171" s="41"/>
      <c r="E171" s="41"/>
      <c r="F171" s="43"/>
      <c r="G171" s="45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</row>
    <row r="172" spans="1:23" ht="15" x14ac:dyDescent="0.2">
      <c r="A172" s="40"/>
      <c r="B172" s="40"/>
      <c r="C172" s="1"/>
      <c r="D172" s="41"/>
      <c r="E172" s="41"/>
      <c r="F172" s="43"/>
      <c r="G172" s="45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</row>
    <row r="173" spans="1:23" ht="15" x14ac:dyDescent="0.2">
      <c r="A173" s="40"/>
      <c r="B173" s="40"/>
      <c r="C173" s="1"/>
      <c r="D173" s="41"/>
      <c r="E173" s="41"/>
      <c r="F173" s="43"/>
      <c r="G173" s="45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</row>
    <row r="174" spans="1:23" ht="15" x14ac:dyDescent="0.2">
      <c r="A174" s="40"/>
      <c r="B174" s="40"/>
      <c r="C174" s="1"/>
      <c r="D174" s="41"/>
      <c r="E174" s="41"/>
      <c r="F174" s="43"/>
      <c r="G174" s="45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</row>
    <row r="175" spans="1:23" ht="15" x14ac:dyDescent="0.2">
      <c r="A175" s="40"/>
      <c r="B175" s="40"/>
      <c r="C175" s="1"/>
      <c r="D175" s="41"/>
      <c r="E175" s="41"/>
      <c r="F175" s="43"/>
      <c r="G175" s="45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</row>
    <row r="176" spans="1:23" ht="15" x14ac:dyDescent="0.2">
      <c r="A176" s="40"/>
      <c r="B176" s="40"/>
      <c r="C176" s="1"/>
      <c r="D176" s="41"/>
      <c r="E176" s="41"/>
      <c r="F176" s="43"/>
      <c r="G176" s="45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</row>
    <row r="177" spans="1:23" ht="15" x14ac:dyDescent="0.2">
      <c r="A177" s="40"/>
      <c r="B177" s="40"/>
      <c r="C177" s="1"/>
      <c r="D177" s="41"/>
      <c r="E177" s="41"/>
      <c r="F177" s="43"/>
      <c r="G177" s="45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</row>
    <row r="178" spans="1:23" ht="15" x14ac:dyDescent="0.2">
      <c r="A178" s="40"/>
      <c r="B178" s="40"/>
      <c r="C178" s="1"/>
      <c r="D178" s="41"/>
      <c r="E178" s="41"/>
      <c r="F178" s="43"/>
      <c r="G178" s="45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</row>
    <row r="179" spans="1:23" ht="15" x14ac:dyDescent="0.2">
      <c r="A179" s="40"/>
      <c r="B179" s="40"/>
      <c r="C179" s="1"/>
      <c r="D179" s="41"/>
      <c r="E179" s="41"/>
      <c r="F179" s="43"/>
      <c r="G179" s="45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</row>
    <row r="180" spans="1:23" ht="15" x14ac:dyDescent="0.2">
      <c r="A180" s="40"/>
      <c r="B180" s="40"/>
      <c r="C180" s="1"/>
      <c r="D180" s="41"/>
      <c r="E180" s="41"/>
      <c r="F180" s="43"/>
      <c r="G180" s="45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</row>
    <row r="181" spans="1:23" ht="15" x14ac:dyDescent="0.2">
      <c r="A181" s="40"/>
      <c r="B181" s="40"/>
      <c r="C181" s="1"/>
      <c r="D181" s="41"/>
      <c r="E181" s="41"/>
      <c r="F181" s="43"/>
      <c r="G181" s="45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</row>
    <row r="182" spans="1:23" ht="15" x14ac:dyDescent="0.2">
      <c r="A182" s="40"/>
      <c r="B182" s="40"/>
      <c r="C182" s="1"/>
      <c r="D182" s="41"/>
      <c r="E182" s="41"/>
      <c r="F182" s="43"/>
      <c r="G182" s="45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</row>
    <row r="183" spans="1:23" ht="15" x14ac:dyDescent="0.2">
      <c r="A183" s="40"/>
      <c r="B183" s="40"/>
      <c r="C183" s="1"/>
      <c r="D183" s="41"/>
      <c r="E183" s="41"/>
      <c r="F183" s="43"/>
      <c r="G183" s="45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</row>
    <row r="184" spans="1:23" ht="15" x14ac:dyDescent="0.2">
      <c r="A184" s="40"/>
      <c r="B184" s="40"/>
      <c r="C184" s="1"/>
      <c r="D184" s="41"/>
      <c r="E184" s="41"/>
      <c r="F184" s="43"/>
      <c r="G184" s="45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</row>
    <row r="185" spans="1:23" ht="15" x14ac:dyDescent="0.2">
      <c r="A185" s="40"/>
      <c r="B185" s="40"/>
      <c r="C185" s="1"/>
      <c r="D185" s="41"/>
      <c r="E185" s="41"/>
      <c r="F185" s="43"/>
      <c r="G185" s="45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</row>
    <row r="186" spans="1:23" ht="15" x14ac:dyDescent="0.2">
      <c r="A186" s="40"/>
      <c r="B186" s="40"/>
      <c r="C186" s="1"/>
      <c r="D186" s="41"/>
      <c r="E186" s="41"/>
      <c r="F186" s="43"/>
      <c r="G186" s="45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</row>
    <row r="187" spans="1:23" ht="15" x14ac:dyDescent="0.2">
      <c r="A187" s="40"/>
      <c r="B187" s="40"/>
      <c r="C187" s="1"/>
      <c r="D187" s="41"/>
      <c r="E187" s="41"/>
      <c r="F187" s="43"/>
      <c r="G187" s="45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</row>
    <row r="188" spans="1:23" ht="15" x14ac:dyDescent="0.2">
      <c r="A188" s="40"/>
      <c r="B188" s="40"/>
      <c r="C188" s="1"/>
      <c r="D188" s="41"/>
      <c r="E188" s="41"/>
      <c r="F188" s="43"/>
      <c r="G188" s="45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</row>
    <row r="189" spans="1:23" ht="15" x14ac:dyDescent="0.2">
      <c r="A189" s="40"/>
      <c r="B189" s="40"/>
      <c r="C189" s="1"/>
      <c r="D189" s="41"/>
      <c r="E189" s="41"/>
      <c r="F189" s="43"/>
      <c r="G189" s="45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</row>
    <row r="190" spans="1:23" ht="15" x14ac:dyDescent="0.2">
      <c r="A190" s="40"/>
      <c r="B190" s="40"/>
      <c r="C190" s="1"/>
      <c r="D190" s="41"/>
      <c r="E190" s="41"/>
      <c r="F190" s="43"/>
      <c r="G190" s="45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</row>
    <row r="191" spans="1:23" ht="15" x14ac:dyDescent="0.2">
      <c r="A191" s="40"/>
      <c r="B191" s="40"/>
      <c r="C191" s="1"/>
      <c r="D191" s="41"/>
      <c r="E191" s="41"/>
      <c r="F191" s="43"/>
      <c r="G191" s="45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</row>
    <row r="192" spans="1:23" ht="15" x14ac:dyDescent="0.2">
      <c r="A192" s="40"/>
      <c r="B192" s="40"/>
      <c r="C192" s="1"/>
      <c r="D192" s="41"/>
      <c r="E192" s="41"/>
      <c r="F192" s="43"/>
      <c r="G192" s="45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</row>
    <row r="193" spans="1:23" ht="15" x14ac:dyDescent="0.2">
      <c r="A193" s="40"/>
      <c r="B193" s="40"/>
      <c r="C193" s="1"/>
      <c r="D193" s="41"/>
      <c r="E193" s="41"/>
      <c r="F193" s="43"/>
      <c r="G193" s="45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</row>
    <row r="194" spans="1:23" ht="15" x14ac:dyDescent="0.2">
      <c r="A194" s="40"/>
      <c r="B194" s="40"/>
      <c r="C194" s="1"/>
      <c r="D194" s="41"/>
      <c r="E194" s="41"/>
      <c r="F194" s="43"/>
      <c r="G194" s="45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</row>
    <row r="195" spans="1:23" ht="15" x14ac:dyDescent="0.2">
      <c r="A195" s="40"/>
      <c r="B195" s="40"/>
      <c r="C195" s="1"/>
      <c r="D195" s="41"/>
      <c r="E195" s="41"/>
      <c r="F195" s="43"/>
      <c r="G195" s="45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</row>
    <row r="196" spans="1:23" ht="15" x14ac:dyDescent="0.2">
      <c r="A196" s="40"/>
      <c r="B196" s="40"/>
      <c r="C196" s="1"/>
      <c r="D196" s="41"/>
      <c r="E196" s="41"/>
      <c r="F196" s="43"/>
      <c r="G196" s="45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</row>
    <row r="197" spans="1:23" ht="15" x14ac:dyDescent="0.2">
      <c r="A197" s="40"/>
      <c r="B197" s="40"/>
      <c r="C197" s="1"/>
      <c r="D197" s="41"/>
      <c r="E197" s="41"/>
      <c r="F197" s="43"/>
      <c r="G197" s="45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</row>
    <row r="198" spans="1:23" ht="15" x14ac:dyDescent="0.2">
      <c r="A198" s="40"/>
      <c r="B198" s="40"/>
      <c r="C198" s="1"/>
      <c r="D198" s="41"/>
      <c r="E198" s="41"/>
      <c r="F198" s="43"/>
      <c r="G198" s="45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</row>
    <row r="199" spans="1:23" ht="15" x14ac:dyDescent="0.2">
      <c r="A199" s="40"/>
      <c r="B199" s="40"/>
      <c r="C199" s="1"/>
      <c r="D199" s="41"/>
      <c r="E199" s="41"/>
      <c r="F199" s="43"/>
      <c r="G199" s="45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</row>
    <row r="200" spans="1:23" ht="15" x14ac:dyDescent="0.2">
      <c r="A200" s="40"/>
      <c r="B200" s="40"/>
      <c r="C200" s="1"/>
      <c r="D200" s="41"/>
      <c r="E200" s="41"/>
      <c r="F200" s="43"/>
      <c r="G200" s="45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</row>
    <row r="201" spans="1:23" ht="15" x14ac:dyDescent="0.2">
      <c r="A201" s="40"/>
      <c r="B201" s="40"/>
      <c r="C201" s="1"/>
      <c r="D201" s="41"/>
      <c r="E201" s="41"/>
      <c r="F201" s="43"/>
      <c r="G201" s="45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</row>
    <row r="202" spans="1:23" ht="15" x14ac:dyDescent="0.2">
      <c r="A202" s="40"/>
      <c r="B202" s="40"/>
      <c r="C202" s="1"/>
      <c r="D202" s="41"/>
      <c r="E202" s="41"/>
      <c r="F202" s="43"/>
      <c r="G202" s="45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</row>
    <row r="203" spans="1:23" ht="15" x14ac:dyDescent="0.2">
      <c r="A203" s="40"/>
      <c r="B203" s="40"/>
      <c r="C203" s="1"/>
      <c r="D203" s="41"/>
      <c r="E203" s="41"/>
      <c r="F203" s="43"/>
      <c r="G203" s="45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</row>
    <row r="204" spans="1:23" ht="15" x14ac:dyDescent="0.2">
      <c r="A204" s="40"/>
      <c r="B204" s="40"/>
      <c r="C204" s="1"/>
      <c r="D204" s="41"/>
      <c r="E204" s="41"/>
      <c r="F204" s="43"/>
      <c r="G204" s="45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</row>
    <row r="205" spans="1:23" ht="15" x14ac:dyDescent="0.2">
      <c r="A205" s="40"/>
      <c r="B205" s="40"/>
      <c r="C205" s="1"/>
      <c r="D205" s="41"/>
      <c r="E205" s="41"/>
      <c r="F205" s="43"/>
      <c r="G205" s="45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</row>
    <row r="206" spans="1:23" ht="15" x14ac:dyDescent="0.2">
      <c r="A206" s="40"/>
      <c r="B206" s="40"/>
      <c r="C206" s="1"/>
      <c r="D206" s="41"/>
      <c r="E206" s="41"/>
      <c r="F206" s="43"/>
      <c r="G206" s="45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</row>
    <row r="207" spans="1:23" ht="15" x14ac:dyDescent="0.2">
      <c r="A207" s="40"/>
      <c r="B207" s="40"/>
      <c r="C207" s="1"/>
      <c r="D207" s="41"/>
      <c r="E207" s="41"/>
      <c r="F207" s="43"/>
      <c r="G207" s="45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</row>
    <row r="208" spans="1:23" ht="15" x14ac:dyDescent="0.2">
      <c r="A208" s="40"/>
      <c r="B208" s="40"/>
      <c r="C208" s="1"/>
      <c r="D208" s="41"/>
      <c r="E208" s="41"/>
      <c r="F208" s="43"/>
      <c r="G208" s="45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</row>
    <row r="209" spans="1:23" ht="15" x14ac:dyDescent="0.2">
      <c r="A209" s="40"/>
      <c r="B209" s="40"/>
      <c r="C209" s="1"/>
      <c r="D209" s="41"/>
      <c r="E209" s="41"/>
      <c r="F209" s="43"/>
      <c r="G209" s="45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</row>
    <row r="210" spans="1:23" ht="15" x14ac:dyDescent="0.2">
      <c r="A210" s="40"/>
      <c r="B210" s="40"/>
      <c r="C210" s="1"/>
      <c r="D210" s="41"/>
      <c r="E210" s="41"/>
      <c r="F210" s="43"/>
      <c r="G210" s="45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</row>
    <row r="211" spans="1:23" ht="15" x14ac:dyDescent="0.2">
      <c r="A211" s="40"/>
      <c r="B211" s="40"/>
      <c r="C211" s="1"/>
      <c r="D211" s="41"/>
      <c r="E211" s="41"/>
      <c r="F211" s="43"/>
      <c r="G211" s="45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</row>
    <row r="212" spans="1:23" ht="15" x14ac:dyDescent="0.2">
      <c r="A212" s="40"/>
      <c r="B212" s="40"/>
      <c r="C212" s="1"/>
      <c r="D212" s="41"/>
      <c r="E212" s="41"/>
      <c r="F212" s="43"/>
      <c r="G212" s="45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</row>
    <row r="213" spans="1:23" ht="15" x14ac:dyDescent="0.2">
      <c r="A213" s="40"/>
      <c r="B213" s="40"/>
      <c r="C213" s="1"/>
      <c r="D213" s="41"/>
      <c r="E213" s="41"/>
      <c r="F213" s="43"/>
      <c r="G213" s="45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</row>
    <row r="214" spans="1:23" ht="15" x14ac:dyDescent="0.2">
      <c r="A214" s="40"/>
      <c r="B214" s="40"/>
      <c r="C214" s="1"/>
      <c r="D214" s="41"/>
      <c r="E214" s="41"/>
      <c r="F214" s="43"/>
      <c r="G214" s="45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</row>
    <row r="215" spans="1:23" ht="15" x14ac:dyDescent="0.2">
      <c r="A215" s="40"/>
      <c r="B215" s="40"/>
      <c r="C215" s="1"/>
      <c r="D215" s="41"/>
      <c r="E215" s="41"/>
      <c r="F215" s="43"/>
      <c r="G215" s="45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</row>
    <row r="216" spans="1:23" ht="15" x14ac:dyDescent="0.2">
      <c r="A216" s="40"/>
      <c r="B216" s="40"/>
      <c r="C216" s="1"/>
      <c r="D216" s="41"/>
      <c r="E216" s="41"/>
      <c r="F216" s="43"/>
      <c r="G216" s="45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</row>
    <row r="217" spans="1:23" ht="15" x14ac:dyDescent="0.2">
      <c r="A217" s="40"/>
      <c r="B217" s="40"/>
      <c r="C217" s="1"/>
      <c r="D217" s="41"/>
      <c r="E217" s="41"/>
      <c r="F217" s="43"/>
      <c r="G217" s="45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</row>
    <row r="218" spans="1:23" ht="15" x14ac:dyDescent="0.2">
      <c r="A218" s="40"/>
      <c r="B218" s="40"/>
      <c r="C218" s="1"/>
      <c r="D218" s="41"/>
      <c r="E218" s="41"/>
      <c r="F218" s="43"/>
      <c r="G218" s="45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</row>
    <row r="219" spans="1:23" ht="15" x14ac:dyDescent="0.2">
      <c r="A219" s="40"/>
      <c r="B219" s="40"/>
      <c r="C219" s="1"/>
      <c r="D219" s="41"/>
      <c r="E219" s="41"/>
      <c r="F219" s="43"/>
      <c r="G219" s="45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</row>
    <row r="220" spans="1:23" ht="15" x14ac:dyDescent="0.2">
      <c r="A220" s="40"/>
      <c r="B220" s="40"/>
      <c r="C220" s="1"/>
      <c r="D220" s="41"/>
      <c r="E220" s="41"/>
      <c r="F220" s="43"/>
      <c r="G220" s="45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</row>
    <row r="221" spans="1:23" ht="15" x14ac:dyDescent="0.2">
      <c r="A221" s="40"/>
      <c r="B221" s="40"/>
      <c r="C221" s="1"/>
      <c r="D221" s="41"/>
      <c r="E221" s="41"/>
      <c r="F221" s="43"/>
      <c r="G221" s="45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</row>
    <row r="222" spans="1:23" ht="15" x14ac:dyDescent="0.2">
      <c r="A222" s="40"/>
      <c r="B222" s="40"/>
      <c r="C222" s="1"/>
      <c r="D222" s="41"/>
      <c r="E222" s="41"/>
      <c r="F222" s="43"/>
      <c r="G222" s="45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</row>
    <row r="223" spans="1:23" ht="15" x14ac:dyDescent="0.2">
      <c r="A223" s="40"/>
      <c r="B223" s="40"/>
      <c r="C223" s="1"/>
      <c r="D223" s="41"/>
      <c r="E223" s="41"/>
      <c r="F223" s="43"/>
      <c r="G223" s="45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</row>
    <row r="224" spans="1:23" ht="15" x14ac:dyDescent="0.2">
      <c r="A224" s="40"/>
      <c r="B224" s="40"/>
      <c r="C224" s="1"/>
      <c r="D224" s="41"/>
      <c r="E224" s="41"/>
      <c r="F224" s="43"/>
      <c r="G224" s="45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</row>
    <row r="225" spans="1:23" ht="15" x14ac:dyDescent="0.2">
      <c r="A225" s="40"/>
      <c r="B225" s="40"/>
      <c r="C225" s="1"/>
      <c r="D225" s="41"/>
      <c r="E225" s="41"/>
      <c r="F225" s="43"/>
      <c r="G225" s="45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</row>
    <row r="226" spans="1:23" ht="15" x14ac:dyDescent="0.2">
      <c r="A226" s="40"/>
      <c r="B226" s="40"/>
      <c r="C226" s="1"/>
      <c r="D226" s="41"/>
      <c r="E226" s="41"/>
      <c r="F226" s="43"/>
      <c r="G226" s="45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</row>
    <row r="227" spans="1:23" ht="15" x14ac:dyDescent="0.2">
      <c r="A227" s="40"/>
      <c r="B227" s="40"/>
      <c r="C227" s="1"/>
      <c r="D227" s="41"/>
      <c r="E227" s="41"/>
      <c r="F227" s="43"/>
      <c r="G227" s="45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</row>
    <row r="228" spans="1:23" ht="15" x14ac:dyDescent="0.2">
      <c r="A228" s="40"/>
      <c r="B228" s="40"/>
      <c r="C228" s="1"/>
      <c r="D228" s="41"/>
      <c r="E228" s="41"/>
      <c r="F228" s="43"/>
      <c r="G228" s="45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</row>
    <row r="229" spans="1:23" ht="15" x14ac:dyDescent="0.2">
      <c r="A229" s="40"/>
      <c r="B229" s="40"/>
      <c r="C229" s="1"/>
      <c r="D229" s="41"/>
      <c r="E229" s="41"/>
      <c r="F229" s="43"/>
      <c r="G229" s="45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</row>
    <row r="230" spans="1:23" ht="15" x14ac:dyDescent="0.2">
      <c r="A230" s="40"/>
      <c r="B230" s="40"/>
      <c r="C230" s="1"/>
      <c r="D230" s="41"/>
      <c r="E230" s="41"/>
      <c r="F230" s="43"/>
      <c r="G230" s="45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</row>
    <row r="231" spans="1:23" ht="15" x14ac:dyDescent="0.2">
      <c r="A231" s="40"/>
      <c r="B231" s="40"/>
      <c r="C231" s="1"/>
      <c r="D231" s="41"/>
      <c r="E231" s="41"/>
      <c r="F231" s="43"/>
      <c r="G231" s="45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</row>
    <row r="232" spans="1:23" ht="15" x14ac:dyDescent="0.2">
      <c r="A232" s="40"/>
      <c r="B232" s="40"/>
      <c r="C232" s="1"/>
      <c r="D232" s="41"/>
      <c r="E232" s="41"/>
      <c r="F232" s="43"/>
      <c r="G232" s="45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</row>
    <row r="233" spans="1:23" ht="15" x14ac:dyDescent="0.2">
      <c r="A233" s="40"/>
      <c r="B233" s="40"/>
      <c r="C233" s="1"/>
      <c r="D233" s="41"/>
      <c r="E233" s="41"/>
      <c r="F233" s="43"/>
      <c r="G233" s="45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</row>
    <row r="234" spans="1:23" ht="15" x14ac:dyDescent="0.2">
      <c r="A234" s="40"/>
      <c r="B234" s="40"/>
      <c r="C234" s="1"/>
      <c r="D234" s="41"/>
      <c r="E234" s="41"/>
      <c r="F234" s="43"/>
      <c r="G234" s="45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</row>
    <row r="235" spans="1:23" ht="15" x14ac:dyDescent="0.2">
      <c r="A235" s="40"/>
      <c r="B235" s="40"/>
      <c r="C235" s="1"/>
      <c r="D235" s="41"/>
      <c r="E235" s="41"/>
      <c r="F235" s="43"/>
      <c r="G235" s="45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</row>
    <row r="236" spans="1:23" ht="15" x14ac:dyDescent="0.2">
      <c r="A236" s="40"/>
      <c r="B236" s="40"/>
      <c r="C236" s="1"/>
      <c r="D236" s="41"/>
      <c r="E236" s="41"/>
      <c r="F236" s="43"/>
      <c r="G236" s="45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</row>
    <row r="237" spans="1:23" ht="15" x14ac:dyDescent="0.2">
      <c r="A237" s="40"/>
      <c r="B237" s="40"/>
      <c r="C237" s="1"/>
      <c r="D237" s="41"/>
      <c r="E237" s="41"/>
      <c r="F237" s="43"/>
      <c r="G237" s="45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</row>
    <row r="238" spans="1:23" ht="15" x14ac:dyDescent="0.2">
      <c r="A238" s="40"/>
      <c r="B238" s="40"/>
      <c r="C238" s="1"/>
      <c r="D238" s="41"/>
      <c r="E238" s="41"/>
      <c r="F238" s="43"/>
      <c r="G238" s="45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</row>
    <row r="239" spans="1:23" ht="15" x14ac:dyDescent="0.2">
      <c r="A239" s="40"/>
      <c r="B239" s="40"/>
      <c r="C239" s="1"/>
      <c r="D239" s="41"/>
      <c r="E239" s="41"/>
      <c r="F239" s="43"/>
      <c r="G239" s="45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</row>
    <row r="240" spans="1:23" ht="15" x14ac:dyDescent="0.2">
      <c r="A240" s="40"/>
      <c r="B240" s="40"/>
      <c r="C240" s="1"/>
      <c r="D240" s="41"/>
      <c r="E240" s="41"/>
      <c r="F240" s="43"/>
      <c r="G240" s="45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</row>
    <row r="241" spans="1:23" ht="15" x14ac:dyDescent="0.2">
      <c r="A241" s="40"/>
      <c r="B241" s="40"/>
      <c r="C241" s="1"/>
      <c r="D241" s="41"/>
      <c r="E241" s="41"/>
      <c r="F241" s="43"/>
      <c r="G241" s="45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</row>
    <row r="242" spans="1:23" ht="15" x14ac:dyDescent="0.2">
      <c r="A242" s="40"/>
      <c r="B242" s="40"/>
      <c r="C242" s="1"/>
      <c r="D242" s="41"/>
      <c r="E242" s="41"/>
      <c r="F242" s="43"/>
      <c r="G242" s="45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</row>
    <row r="243" spans="1:23" ht="15" x14ac:dyDescent="0.2">
      <c r="A243" s="40"/>
      <c r="B243" s="40"/>
      <c r="C243" s="1"/>
      <c r="D243" s="41"/>
      <c r="E243" s="41"/>
      <c r="F243" s="43"/>
      <c r="G243" s="45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</row>
    <row r="244" spans="1:23" ht="15" x14ac:dyDescent="0.2">
      <c r="A244" s="40"/>
      <c r="B244" s="40"/>
      <c r="C244" s="1"/>
      <c r="D244" s="41"/>
      <c r="E244" s="41"/>
      <c r="F244" s="43"/>
      <c r="G244" s="45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</row>
    <row r="245" spans="1:23" ht="15" x14ac:dyDescent="0.2">
      <c r="A245" s="40"/>
      <c r="B245" s="40"/>
      <c r="C245" s="1"/>
      <c r="D245" s="41"/>
      <c r="E245" s="41"/>
      <c r="F245" s="43"/>
      <c r="G245" s="45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</row>
    <row r="246" spans="1:23" ht="15" x14ac:dyDescent="0.2">
      <c r="A246" s="40"/>
      <c r="B246" s="40"/>
      <c r="C246" s="1"/>
      <c r="D246" s="41"/>
      <c r="E246" s="41"/>
      <c r="F246" s="43"/>
      <c r="G246" s="45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</row>
    <row r="247" spans="1:23" ht="15" x14ac:dyDescent="0.2">
      <c r="A247" s="40"/>
      <c r="B247" s="40"/>
      <c r="C247" s="1"/>
      <c r="D247" s="41"/>
      <c r="E247" s="41"/>
      <c r="F247" s="43"/>
      <c r="G247" s="45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</row>
    <row r="248" spans="1:23" ht="15" x14ac:dyDescent="0.2">
      <c r="A248" s="40"/>
      <c r="B248" s="40"/>
      <c r="C248" s="1"/>
      <c r="D248" s="41"/>
      <c r="E248" s="41"/>
      <c r="F248" s="43"/>
      <c r="G248" s="45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</row>
    <row r="249" spans="1:23" ht="15" x14ac:dyDescent="0.2">
      <c r="A249" s="40"/>
      <c r="B249" s="40"/>
      <c r="C249" s="1"/>
      <c r="D249" s="41"/>
      <c r="E249" s="41"/>
      <c r="F249" s="43"/>
      <c r="G249" s="45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</row>
    <row r="250" spans="1:23" ht="15" x14ac:dyDescent="0.2">
      <c r="A250" s="40"/>
      <c r="B250" s="40"/>
      <c r="C250" s="1"/>
      <c r="D250" s="41"/>
      <c r="E250" s="41"/>
      <c r="F250" s="43"/>
      <c r="G250" s="45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</row>
    <row r="251" spans="1:23" ht="15" x14ac:dyDescent="0.2">
      <c r="A251" s="40"/>
      <c r="B251" s="40"/>
      <c r="C251" s="1"/>
      <c r="D251" s="41"/>
      <c r="E251" s="41"/>
      <c r="F251" s="43"/>
      <c r="G251" s="45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</row>
    <row r="252" spans="1:23" ht="15" x14ac:dyDescent="0.2">
      <c r="A252" s="40"/>
      <c r="B252" s="40"/>
      <c r="C252" s="1"/>
      <c r="D252" s="41"/>
      <c r="E252" s="41"/>
      <c r="F252" s="43"/>
      <c r="G252" s="45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</row>
    <row r="253" spans="1:23" ht="15" x14ac:dyDescent="0.2">
      <c r="A253" s="40"/>
      <c r="B253" s="40"/>
      <c r="C253" s="1"/>
      <c r="D253" s="41"/>
      <c r="E253" s="41"/>
      <c r="F253" s="43"/>
      <c r="G253" s="45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</row>
    <row r="254" spans="1:23" ht="15" x14ac:dyDescent="0.2">
      <c r="A254" s="40"/>
      <c r="B254" s="40"/>
      <c r="C254" s="1"/>
      <c r="D254" s="41"/>
      <c r="E254" s="41"/>
      <c r="F254" s="43"/>
      <c r="G254" s="45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</row>
    <row r="255" spans="1:23" ht="15" x14ac:dyDescent="0.2">
      <c r="A255" s="40"/>
      <c r="B255" s="40"/>
      <c r="C255" s="1"/>
      <c r="D255" s="41"/>
      <c r="E255" s="41"/>
      <c r="F255" s="43"/>
      <c r="G255" s="45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</row>
    <row r="256" spans="1:23" ht="15" x14ac:dyDescent="0.2">
      <c r="A256" s="40"/>
      <c r="B256" s="40"/>
      <c r="C256" s="1"/>
      <c r="D256" s="41"/>
      <c r="E256" s="41"/>
      <c r="F256" s="43"/>
      <c r="G256" s="45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</row>
    <row r="257" spans="1:23" ht="15" x14ac:dyDescent="0.2">
      <c r="A257" s="40"/>
      <c r="B257" s="40"/>
      <c r="C257" s="1"/>
      <c r="D257" s="41"/>
      <c r="E257" s="41"/>
      <c r="F257" s="43"/>
      <c r="G257" s="45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</row>
    <row r="258" spans="1:23" ht="15" x14ac:dyDescent="0.2">
      <c r="A258" s="40"/>
      <c r="B258" s="40"/>
      <c r="C258" s="1"/>
      <c r="D258" s="41"/>
      <c r="E258" s="41"/>
      <c r="F258" s="43"/>
      <c r="G258" s="45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</row>
    <row r="259" spans="1:23" ht="15" x14ac:dyDescent="0.2">
      <c r="A259" s="40"/>
      <c r="B259" s="40"/>
      <c r="C259" s="1"/>
      <c r="D259" s="41"/>
      <c r="E259" s="41"/>
      <c r="F259" s="43"/>
      <c r="G259" s="45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</row>
    <row r="260" spans="1:23" ht="15" x14ac:dyDescent="0.2">
      <c r="A260" s="40"/>
      <c r="B260" s="40"/>
      <c r="C260" s="1"/>
      <c r="D260" s="41"/>
      <c r="E260" s="41"/>
      <c r="F260" s="43"/>
      <c r="G260" s="45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</row>
    <row r="261" spans="1:23" ht="15" x14ac:dyDescent="0.2">
      <c r="A261" s="40"/>
      <c r="B261" s="40"/>
      <c r="C261" s="1"/>
      <c r="D261" s="41"/>
      <c r="E261" s="41"/>
      <c r="F261" s="43"/>
      <c r="G261" s="45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</row>
    <row r="262" spans="1:23" ht="15" x14ac:dyDescent="0.2">
      <c r="A262" s="40"/>
      <c r="B262" s="40"/>
      <c r="C262" s="1"/>
      <c r="D262" s="41"/>
      <c r="E262" s="41"/>
      <c r="F262" s="43"/>
      <c r="G262" s="45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</row>
    <row r="263" spans="1:23" ht="15" x14ac:dyDescent="0.2">
      <c r="A263" s="40"/>
      <c r="B263" s="40"/>
      <c r="C263" s="1"/>
      <c r="D263" s="41"/>
      <c r="E263" s="41"/>
      <c r="F263" s="43"/>
      <c r="G263" s="45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</row>
    <row r="264" spans="1:23" ht="15" x14ac:dyDescent="0.2">
      <c r="A264" s="40"/>
      <c r="B264" s="40"/>
      <c r="C264" s="1"/>
      <c r="D264" s="41"/>
      <c r="E264" s="41"/>
      <c r="F264" s="43"/>
      <c r="G264" s="45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</row>
    <row r="265" spans="1:23" ht="15" x14ac:dyDescent="0.2">
      <c r="A265" s="40"/>
      <c r="B265" s="40"/>
      <c r="C265" s="1"/>
      <c r="D265" s="41"/>
      <c r="E265" s="41"/>
      <c r="F265" s="43"/>
      <c r="G265" s="45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</row>
    <row r="266" spans="1:23" ht="15" x14ac:dyDescent="0.2">
      <c r="A266" s="40"/>
      <c r="B266" s="40"/>
      <c r="C266" s="1"/>
      <c r="D266" s="41"/>
      <c r="E266" s="41"/>
      <c r="F266" s="43"/>
      <c r="G266" s="45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</row>
    <row r="267" spans="1:23" ht="15" x14ac:dyDescent="0.2">
      <c r="A267" s="40"/>
      <c r="B267" s="40"/>
      <c r="C267" s="1"/>
      <c r="D267" s="41"/>
      <c r="E267" s="41"/>
      <c r="F267" s="43"/>
      <c r="G267" s="45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</row>
    <row r="268" spans="1:23" ht="15" x14ac:dyDescent="0.2">
      <c r="A268" s="40"/>
      <c r="B268" s="40"/>
      <c r="C268" s="1"/>
      <c r="D268" s="41"/>
      <c r="E268" s="41"/>
      <c r="F268" s="43"/>
      <c r="G268" s="45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</row>
    <row r="269" spans="1:23" ht="15" x14ac:dyDescent="0.2">
      <c r="A269" s="40"/>
      <c r="B269" s="40"/>
      <c r="C269" s="1"/>
      <c r="D269" s="41"/>
      <c r="E269" s="41"/>
      <c r="F269" s="43"/>
      <c r="G269" s="45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</row>
    <row r="270" spans="1:23" ht="15" x14ac:dyDescent="0.2">
      <c r="A270" s="40"/>
      <c r="B270" s="40"/>
      <c r="C270" s="1"/>
      <c r="D270" s="41"/>
      <c r="E270" s="41"/>
      <c r="F270" s="43"/>
      <c r="G270" s="45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</row>
    <row r="271" spans="1:23" ht="15" x14ac:dyDescent="0.2">
      <c r="A271" s="40"/>
      <c r="B271" s="40"/>
      <c r="C271" s="1"/>
      <c r="D271" s="41"/>
      <c r="E271" s="41"/>
      <c r="F271" s="43"/>
      <c r="G271" s="45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</row>
    <row r="272" spans="1:23" ht="15" x14ac:dyDescent="0.2">
      <c r="A272" s="40"/>
      <c r="B272" s="40"/>
      <c r="C272" s="1"/>
      <c r="D272" s="41"/>
      <c r="E272" s="41"/>
      <c r="F272" s="43"/>
      <c r="G272" s="45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</row>
    <row r="273" spans="1:23" ht="15" x14ac:dyDescent="0.2">
      <c r="A273" s="40"/>
      <c r="B273" s="40"/>
      <c r="C273" s="1"/>
      <c r="D273" s="41"/>
      <c r="E273" s="41"/>
      <c r="F273" s="43"/>
      <c r="G273" s="45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</row>
    <row r="274" spans="1:23" ht="15" x14ac:dyDescent="0.2">
      <c r="A274" s="40"/>
      <c r="B274" s="40"/>
      <c r="C274" s="1"/>
      <c r="D274" s="41"/>
      <c r="E274" s="41"/>
      <c r="F274" s="43"/>
      <c r="G274" s="45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</row>
    <row r="275" spans="1:23" ht="15" x14ac:dyDescent="0.2">
      <c r="A275" s="40"/>
      <c r="B275" s="40"/>
      <c r="C275" s="1"/>
      <c r="D275" s="41"/>
      <c r="E275" s="41"/>
      <c r="F275" s="43"/>
      <c r="G275" s="45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</row>
    <row r="276" spans="1:23" ht="15" x14ac:dyDescent="0.2">
      <c r="A276" s="40"/>
      <c r="B276" s="40"/>
      <c r="C276" s="1"/>
      <c r="D276" s="41"/>
      <c r="E276" s="41"/>
      <c r="F276" s="43"/>
      <c r="G276" s="45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</row>
    <row r="277" spans="1:23" ht="15" x14ac:dyDescent="0.2">
      <c r="A277" s="40"/>
      <c r="B277" s="40"/>
      <c r="C277" s="1"/>
      <c r="D277" s="41"/>
      <c r="E277" s="41"/>
      <c r="F277" s="43"/>
      <c r="G277" s="45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</row>
    <row r="278" spans="1:23" ht="15" x14ac:dyDescent="0.2">
      <c r="A278" s="40"/>
      <c r="B278" s="40"/>
      <c r="C278" s="1"/>
      <c r="D278" s="41"/>
      <c r="E278" s="41"/>
      <c r="F278" s="43"/>
      <c r="G278" s="45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</row>
    <row r="279" spans="1:23" ht="15" x14ac:dyDescent="0.2">
      <c r="A279" s="40"/>
      <c r="B279" s="40"/>
      <c r="C279" s="1"/>
      <c r="D279" s="41"/>
      <c r="E279" s="41"/>
      <c r="F279" s="43"/>
      <c r="G279" s="45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</row>
    <row r="280" spans="1:23" ht="15" x14ac:dyDescent="0.2">
      <c r="A280" s="40"/>
      <c r="B280" s="40"/>
      <c r="C280" s="1"/>
      <c r="D280" s="41"/>
      <c r="E280" s="41"/>
      <c r="F280" s="43"/>
      <c r="G280" s="45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</row>
    <row r="281" spans="1:23" ht="15" x14ac:dyDescent="0.2">
      <c r="A281" s="40"/>
      <c r="B281" s="40"/>
      <c r="C281" s="1"/>
      <c r="D281" s="41"/>
      <c r="E281" s="41"/>
      <c r="F281" s="43"/>
      <c r="G281" s="45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</row>
    <row r="282" spans="1:23" ht="15" x14ac:dyDescent="0.2">
      <c r="A282" s="40"/>
      <c r="B282" s="40"/>
      <c r="C282" s="1"/>
      <c r="D282" s="41"/>
      <c r="E282" s="41"/>
      <c r="F282" s="43"/>
      <c r="G282" s="45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</row>
    <row r="283" spans="1:23" ht="15" x14ac:dyDescent="0.2">
      <c r="A283" s="40"/>
      <c r="B283" s="40"/>
      <c r="C283" s="1"/>
      <c r="D283" s="41"/>
      <c r="E283" s="41"/>
      <c r="F283" s="43"/>
      <c r="G283" s="45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</row>
    <row r="284" spans="1:23" ht="15" x14ac:dyDescent="0.2">
      <c r="A284" s="40"/>
      <c r="B284" s="40"/>
      <c r="C284" s="1"/>
      <c r="D284" s="41"/>
      <c r="E284" s="41"/>
      <c r="F284" s="43"/>
      <c r="G284" s="45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</row>
    <row r="285" spans="1:23" ht="15" x14ac:dyDescent="0.2">
      <c r="A285" s="40"/>
      <c r="B285" s="40"/>
      <c r="C285" s="1"/>
      <c r="D285" s="41"/>
      <c r="E285" s="41"/>
      <c r="F285" s="43"/>
      <c r="G285" s="45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</row>
    <row r="286" spans="1:23" ht="15" x14ac:dyDescent="0.2">
      <c r="A286" s="40"/>
      <c r="B286" s="40"/>
      <c r="C286" s="1"/>
      <c r="D286" s="41"/>
      <c r="E286" s="41"/>
      <c r="F286" s="43"/>
      <c r="G286" s="45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</row>
    <row r="287" spans="1:23" ht="15" x14ac:dyDescent="0.2">
      <c r="A287" s="40"/>
      <c r="B287" s="40"/>
      <c r="C287" s="1"/>
      <c r="D287" s="41"/>
      <c r="E287" s="41"/>
      <c r="F287" s="43"/>
      <c r="G287" s="45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</row>
    <row r="288" spans="1:23" ht="15" x14ac:dyDescent="0.2">
      <c r="A288" s="40"/>
      <c r="B288" s="40"/>
      <c r="C288" s="1"/>
      <c r="D288" s="41"/>
      <c r="E288" s="41"/>
      <c r="F288" s="43"/>
      <c r="G288" s="45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</row>
    <row r="289" spans="1:23" ht="15" x14ac:dyDescent="0.2">
      <c r="A289" s="40"/>
      <c r="B289" s="40"/>
      <c r="C289" s="1"/>
      <c r="D289" s="41"/>
      <c r="E289" s="41"/>
      <c r="F289" s="43"/>
      <c r="G289" s="45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</row>
    <row r="290" spans="1:23" ht="15" x14ac:dyDescent="0.2">
      <c r="A290" s="40"/>
      <c r="B290" s="40"/>
      <c r="C290" s="1"/>
      <c r="D290" s="41"/>
      <c r="E290" s="41"/>
      <c r="F290" s="43"/>
      <c r="G290" s="45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</row>
    <row r="291" spans="1:23" ht="15" x14ac:dyDescent="0.2">
      <c r="A291" s="40"/>
      <c r="B291" s="40"/>
      <c r="C291" s="1"/>
      <c r="D291" s="41"/>
      <c r="E291" s="41"/>
      <c r="F291" s="43"/>
      <c r="G291" s="45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</row>
    <row r="292" spans="1:23" ht="15" x14ac:dyDescent="0.2">
      <c r="A292" s="40"/>
      <c r="B292" s="40"/>
      <c r="C292" s="1"/>
      <c r="D292" s="41"/>
      <c r="E292" s="41"/>
      <c r="F292" s="43"/>
      <c r="G292" s="45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</row>
    <row r="293" spans="1:23" ht="15" x14ac:dyDescent="0.2">
      <c r="A293" s="40"/>
      <c r="B293" s="40"/>
      <c r="C293" s="1"/>
      <c r="D293" s="41"/>
      <c r="E293" s="41"/>
      <c r="F293" s="43"/>
      <c r="G293" s="45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</row>
    <row r="294" spans="1:23" ht="15" x14ac:dyDescent="0.2">
      <c r="A294" s="40"/>
      <c r="B294" s="40"/>
      <c r="C294" s="1"/>
      <c r="D294" s="41"/>
      <c r="E294" s="41"/>
      <c r="F294" s="43"/>
      <c r="G294" s="45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</row>
    <row r="295" spans="1:23" ht="15" x14ac:dyDescent="0.2">
      <c r="A295" s="40"/>
      <c r="B295" s="40"/>
      <c r="C295" s="1"/>
      <c r="D295" s="41"/>
      <c r="E295" s="41"/>
      <c r="F295" s="43"/>
      <c r="G295" s="45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</row>
    <row r="296" spans="1:23" ht="15" x14ac:dyDescent="0.2">
      <c r="A296" s="40"/>
      <c r="B296" s="40"/>
      <c r="C296" s="1"/>
      <c r="D296" s="41"/>
      <c r="E296" s="41"/>
      <c r="F296" s="43"/>
      <c r="G296" s="45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</row>
    <row r="297" spans="1:23" ht="15" x14ac:dyDescent="0.2">
      <c r="A297" s="40"/>
      <c r="B297" s="40"/>
      <c r="C297" s="1"/>
      <c r="D297" s="41"/>
      <c r="E297" s="41"/>
      <c r="F297" s="43"/>
      <c r="G297" s="45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</row>
    <row r="298" spans="1:23" ht="15" x14ac:dyDescent="0.2">
      <c r="A298" s="40"/>
      <c r="B298" s="40"/>
      <c r="C298" s="1"/>
      <c r="D298" s="41"/>
      <c r="E298" s="41"/>
      <c r="F298" s="43"/>
      <c r="G298" s="45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</row>
    <row r="299" spans="1:23" ht="15" x14ac:dyDescent="0.2">
      <c r="A299" s="40"/>
      <c r="B299" s="40"/>
      <c r="C299" s="1"/>
      <c r="D299" s="41"/>
      <c r="E299" s="41"/>
      <c r="F299" s="43"/>
      <c r="G299" s="45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</row>
    <row r="300" spans="1:23" ht="15" x14ac:dyDescent="0.2">
      <c r="A300" s="40"/>
      <c r="B300" s="40"/>
      <c r="C300" s="1"/>
      <c r="D300" s="41"/>
      <c r="E300" s="41"/>
      <c r="F300" s="43"/>
      <c r="G300" s="45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</row>
    <row r="301" spans="1:23" ht="15" x14ac:dyDescent="0.2">
      <c r="A301" s="40"/>
      <c r="B301" s="40"/>
      <c r="C301" s="1"/>
      <c r="D301" s="41"/>
      <c r="E301" s="41"/>
      <c r="F301" s="43"/>
      <c r="G301" s="45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</row>
    <row r="302" spans="1:23" ht="15" x14ac:dyDescent="0.2">
      <c r="A302" s="40"/>
      <c r="B302" s="40"/>
      <c r="C302" s="1"/>
      <c r="D302" s="41"/>
      <c r="E302" s="41"/>
      <c r="F302" s="43"/>
      <c r="G302" s="45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</row>
    <row r="303" spans="1:23" ht="15" x14ac:dyDescent="0.2">
      <c r="A303" s="40"/>
      <c r="B303" s="40"/>
      <c r="C303" s="1"/>
      <c r="D303" s="41"/>
      <c r="E303" s="41"/>
      <c r="F303" s="43"/>
      <c r="G303" s="45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</row>
    <row r="304" spans="1:23" ht="15" x14ac:dyDescent="0.2">
      <c r="A304" s="40"/>
      <c r="B304" s="40"/>
      <c r="C304" s="1"/>
      <c r="D304" s="41"/>
      <c r="E304" s="41"/>
      <c r="F304" s="43"/>
      <c r="G304" s="45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</row>
    <row r="305" spans="1:23" ht="15" x14ac:dyDescent="0.2">
      <c r="A305" s="40"/>
      <c r="B305" s="40"/>
      <c r="C305" s="1"/>
      <c r="D305" s="41"/>
      <c r="E305" s="41"/>
      <c r="F305" s="43"/>
      <c r="G305" s="45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</row>
    <row r="306" spans="1:23" ht="15" x14ac:dyDescent="0.2">
      <c r="A306" s="40"/>
      <c r="B306" s="40"/>
      <c r="C306" s="1"/>
      <c r="D306" s="41"/>
      <c r="E306" s="41"/>
      <c r="F306" s="43"/>
      <c r="G306" s="45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</row>
    <row r="307" spans="1:23" ht="15" x14ac:dyDescent="0.2">
      <c r="A307" s="40"/>
      <c r="B307" s="40"/>
      <c r="C307" s="1"/>
      <c r="D307" s="41"/>
      <c r="E307" s="41"/>
      <c r="F307" s="43"/>
      <c r="G307" s="45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</row>
    <row r="308" spans="1:23" ht="15" x14ac:dyDescent="0.2">
      <c r="A308" s="40"/>
      <c r="B308" s="40"/>
      <c r="C308" s="1"/>
      <c r="D308" s="41"/>
      <c r="E308" s="41"/>
      <c r="F308" s="43"/>
      <c r="G308" s="45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</row>
    <row r="309" spans="1:23" ht="15" x14ac:dyDescent="0.2">
      <c r="A309" s="40"/>
      <c r="B309" s="40"/>
      <c r="C309" s="1"/>
      <c r="D309" s="41"/>
      <c r="E309" s="41"/>
      <c r="F309" s="43"/>
      <c r="G309" s="45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</row>
    <row r="310" spans="1:23" ht="15" x14ac:dyDescent="0.2">
      <c r="A310" s="40"/>
      <c r="B310" s="40"/>
      <c r="C310" s="1"/>
      <c r="D310" s="41"/>
      <c r="E310" s="41"/>
      <c r="F310" s="43"/>
      <c r="G310" s="45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</row>
    <row r="311" spans="1:23" ht="15" x14ac:dyDescent="0.2">
      <c r="A311" s="40"/>
      <c r="B311" s="40"/>
      <c r="C311" s="1"/>
      <c r="D311" s="41"/>
      <c r="E311" s="41"/>
      <c r="F311" s="43"/>
      <c r="G311" s="45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</row>
    <row r="312" spans="1:23" ht="15" x14ac:dyDescent="0.2">
      <c r="A312" s="40"/>
      <c r="B312" s="40"/>
      <c r="C312" s="1"/>
      <c r="D312" s="41"/>
      <c r="E312" s="41"/>
      <c r="F312" s="43"/>
      <c r="G312" s="45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</row>
    <row r="313" spans="1:23" ht="15" x14ac:dyDescent="0.2">
      <c r="A313" s="40"/>
      <c r="B313" s="40"/>
      <c r="C313" s="1"/>
      <c r="D313" s="41"/>
      <c r="E313" s="41"/>
      <c r="F313" s="43"/>
      <c r="G313" s="45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</row>
    <row r="314" spans="1:23" ht="15" x14ac:dyDescent="0.2">
      <c r="A314" s="40"/>
      <c r="B314" s="40"/>
      <c r="C314" s="1"/>
      <c r="D314" s="41"/>
      <c r="E314" s="41"/>
      <c r="F314" s="43"/>
      <c r="G314" s="45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</row>
    <row r="315" spans="1:23" ht="15" x14ac:dyDescent="0.2">
      <c r="A315" s="40"/>
      <c r="B315" s="40"/>
      <c r="C315" s="1"/>
      <c r="D315" s="41"/>
      <c r="E315" s="41"/>
      <c r="F315" s="43"/>
      <c r="G315" s="45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</row>
    <row r="316" spans="1:23" ht="15" x14ac:dyDescent="0.2">
      <c r="A316" s="40"/>
      <c r="B316" s="40"/>
      <c r="C316" s="1"/>
      <c r="D316" s="41"/>
      <c r="E316" s="41"/>
      <c r="F316" s="43"/>
      <c r="G316" s="45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</row>
    <row r="317" spans="1:23" ht="15" x14ac:dyDescent="0.2">
      <c r="A317" s="40"/>
      <c r="B317" s="40"/>
      <c r="C317" s="1"/>
      <c r="D317" s="41"/>
      <c r="E317" s="41"/>
      <c r="F317" s="43"/>
      <c r="G317" s="45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</row>
    <row r="318" spans="1:23" ht="15" x14ac:dyDescent="0.2">
      <c r="A318" s="40"/>
      <c r="B318" s="40"/>
      <c r="C318" s="1"/>
      <c r="D318" s="41"/>
      <c r="E318" s="41"/>
      <c r="F318" s="43"/>
      <c r="G318" s="45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</row>
    <row r="319" spans="1:23" ht="15" x14ac:dyDescent="0.2">
      <c r="A319" s="40"/>
      <c r="B319" s="40"/>
      <c r="C319" s="1"/>
      <c r="D319" s="41"/>
      <c r="E319" s="41"/>
      <c r="F319" s="43"/>
      <c r="G319" s="45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</row>
    <row r="320" spans="1:23" ht="15" x14ac:dyDescent="0.2">
      <c r="A320" s="40"/>
      <c r="B320" s="40"/>
      <c r="C320" s="1"/>
      <c r="D320" s="41"/>
      <c r="E320" s="41"/>
      <c r="F320" s="43"/>
      <c r="G320" s="45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</row>
    <row r="321" spans="1:23" ht="15" x14ac:dyDescent="0.2">
      <c r="A321" s="40"/>
      <c r="B321" s="40"/>
      <c r="C321" s="1"/>
      <c r="D321" s="41"/>
      <c r="E321" s="41"/>
      <c r="F321" s="43"/>
      <c r="G321" s="45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</row>
    <row r="322" spans="1:23" ht="15" x14ac:dyDescent="0.2">
      <c r="A322" s="40"/>
      <c r="B322" s="40"/>
      <c r="C322" s="1"/>
      <c r="D322" s="41"/>
      <c r="E322" s="41"/>
      <c r="F322" s="43"/>
      <c r="G322" s="45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</row>
    <row r="323" spans="1:23" ht="15" x14ac:dyDescent="0.2">
      <c r="A323" s="40"/>
      <c r="B323" s="40"/>
      <c r="C323" s="1"/>
      <c r="D323" s="41"/>
      <c r="E323" s="41"/>
      <c r="F323" s="43"/>
      <c r="G323" s="45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</row>
    <row r="324" spans="1:23" ht="15" x14ac:dyDescent="0.2">
      <c r="A324" s="40"/>
      <c r="B324" s="40"/>
      <c r="C324" s="1"/>
      <c r="D324" s="41"/>
      <c r="E324" s="41"/>
      <c r="F324" s="43"/>
      <c r="G324" s="45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</row>
    <row r="325" spans="1:23" ht="15" x14ac:dyDescent="0.2">
      <c r="A325" s="40"/>
      <c r="B325" s="40"/>
      <c r="C325" s="1"/>
      <c r="D325" s="41"/>
      <c r="E325" s="41"/>
      <c r="F325" s="43"/>
      <c r="G325" s="45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</row>
    <row r="326" spans="1:23" ht="15" x14ac:dyDescent="0.2">
      <c r="A326" s="40"/>
      <c r="B326" s="40"/>
      <c r="C326" s="1"/>
      <c r="D326" s="41"/>
      <c r="E326" s="41"/>
      <c r="F326" s="43"/>
      <c r="G326" s="45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</row>
    <row r="327" spans="1:23" ht="15" x14ac:dyDescent="0.2">
      <c r="A327" s="40"/>
      <c r="B327" s="40"/>
      <c r="C327" s="1"/>
      <c r="D327" s="41"/>
      <c r="E327" s="41"/>
      <c r="F327" s="43"/>
      <c r="G327" s="45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</row>
    <row r="328" spans="1:23" ht="15" x14ac:dyDescent="0.2">
      <c r="A328" s="40"/>
      <c r="B328" s="40"/>
      <c r="C328" s="1"/>
      <c r="D328" s="41"/>
      <c r="E328" s="41"/>
      <c r="F328" s="43"/>
      <c r="G328" s="45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</row>
    <row r="329" spans="1:23" ht="15" x14ac:dyDescent="0.2">
      <c r="A329" s="40"/>
      <c r="B329" s="40"/>
      <c r="C329" s="1"/>
      <c r="D329" s="41"/>
      <c r="E329" s="41"/>
      <c r="F329" s="43"/>
      <c r="G329" s="45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</row>
    <row r="330" spans="1:23" ht="15" x14ac:dyDescent="0.2">
      <c r="A330" s="40"/>
      <c r="B330" s="40"/>
      <c r="C330" s="1"/>
      <c r="D330" s="41"/>
      <c r="E330" s="41"/>
      <c r="F330" s="43"/>
      <c r="G330" s="45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</row>
    <row r="331" spans="1:23" ht="15" x14ac:dyDescent="0.2">
      <c r="A331" s="40"/>
      <c r="B331" s="40"/>
      <c r="C331" s="1"/>
      <c r="D331" s="41"/>
      <c r="E331" s="41"/>
      <c r="F331" s="43"/>
      <c r="G331" s="45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</row>
    <row r="332" spans="1:23" ht="15" x14ac:dyDescent="0.2">
      <c r="A332" s="40"/>
      <c r="B332" s="40"/>
      <c r="C332" s="1"/>
      <c r="D332" s="41"/>
      <c r="E332" s="41"/>
      <c r="F332" s="43"/>
      <c r="G332" s="45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</row>
    <row r="333" spans="1:23" ht="15" x14ac:dyDescent="0.2">
      <c r="A333" s="40"/>
      <c r="B333" s="40"/>
      <c r="C333" s="1"/>
      <c r="D333" s="41"/>
      <c r="E333" s="41"/>
      <c r="F333" s="43"/>
      <c r="G333" s="45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</row>
    <row r="334" spans="1:23" ht="15" x14ac:dyDescent="0.2">
      <c r="A334" s="40"/>
      <c r="B334" s="40"/>
      <c r="C334" s="1"/>
      <c r="D334" s="41"/>
      <c r="E334" s="41"/>
      <c r="F334" s="43"/>
      <c r="G334" s="45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</row>
    <row r="335" spans="1:23" ht="15" x14ac:dyDescent="0.2">
      <c r="A335" s="40"/>
      <c r="B335" s="40"/>
      <c r="C335" s="1"/>
      <c r="D335" s="41"/>
      <c r="E335" s="41"/>
      <c r="F335" s="43"/>
      <c r="G335" s="45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</row>
    <row r="336" spans="1:23" ht="15" x14ac:dyDescent="0.2">
      <c r="A336" s="40"/>
      <c r="B336" s="40"/>
      <c r="C336" s="1"/>
      <c r="D336" s="41"/>
      <c r="E336" s="41"/>
      <c r="F336" s="43"/>
      <c r="G336" s="45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</row>
    <row r="337" spans="1:23" ht="15" x14ac:dyDescent="0.2">
      <c r="A337" s="40"/>
      <c r="B337" s="40"/>
      <c r="C337" s="1"/>
      <c r="D337" s="41"/>
      <c r="E337" s="41"/>
      <c r="F337" s="43"/>
      <c r="G337" s="45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</row>
    <row r="338" spans="1:23" ht="15" x14ac:dyDescent="0.2">
      <c r="A338" s="40"/>
      <c r="B338" s="40"/>
      <c r="C338" s="1"/>
      <c r="D338" s="41"/>
      <c r="E338" s="41"/>
      <c r="F338" s="43"/>
      <c r="G338" s="45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</row>
    <row r="339" spans="1:23" ht="15" x14ac:dyDescent="0.2">
      <c r="A339" s="40"/>
      <c r="B339" s="40"/>
      <c r="C339" s="1"/>
      <c r="D339" s="41"/>
      <c r="E339" s="41"/>
      <c r="F339" s="43"/>
      <c r="G339" s="45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</row>
    <row r="340" spans="1:23" ht="15" x14ac:dyDescent="0.2">
      <c r="A340" s="40"/>
      <c r="B340" s="40"/>
      <c r="C340" s="1"/>
      <c r="D340" s="41"/>
      <c r="E340" s="41"/>
      <c r="F340" s="43"/>
      <c r="G340" s="45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</row>
    <row r="341" spans="1:23" ht="15" x14ac:dyDescent="0.2">
      <c r="A341" s="40"/>
      <c r="B341" s="40"/>
      <c r="C341" s="1"/>
      <c r="D341" s="41"/>
      <c r="E341" s="41"/>
      <c r="F341" s="43"/>
      <c r="G341" s="45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</row>
    <row r="342" spans="1:23" ht="15" x14ac:dyDescent="0.2">
      <c r="A342" s="40"/>
      <c r="B342" s="40"/>
      <c r="C342" s="1"/>
      <c r="D342" s="41"/>
      <c r="E342" s="41"/>
      <c r="F342" s="43"/>
      <c r="G342" s="45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</row>
    <row r="343" spans="1:23" ht="15" x14ac:dyDescent="0.2">
      <c r="A343" s="40"/>
      <c r="B343" s="40"/>
      <c r="C343" s="1"/>
      <c r="D343" s="41"/>
      <c r="E343" s="41"/>
      <c r="F343" s="43"/>
      <c r="G343" s="45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</row>
    <row r="344" spans="1:23" ht="15" x14ac:dyDescent="0.2">
      <c r="A344" s="40"/>
      <c r="B344" s="40"/>
      <c r="C344" s="1"/>
      <c r="D344" s="41"/>
      <c r="E344" s="41"/>
      <c r="F344" s="43"/>
      <c r="G344" s="45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</row>
    <row r="345" spans="1:23" ht="15" x14ac:dyDescent="0.2">
      <c r="A345" s="40"/>
      <c r="B345" s="40"/>
      <c r="C345" s="1"/>
      <c r="D345" s="41"/>
      <c r="E345" s="41"/>
      <c r="F345" s="43"/>
      <c r="G345" s="45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</row>
    <row r="346" spans="1:23" ht="15" x14ac:dyDescent="0.2">
      <c r="A346" s="40"/>
      <c r="B346" s="40"/>
      <c r="C346" s="1"/>
      <c r="D346" s="41"/>
      <c r="E346" s="41"/>
      <c r="F346" s="43"/>
      <c r="G346" s="45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</row>
    <row r="347" spans="1:23" ht="15" x14ac:dyDescent="0.2">
      <c r="A347" s="40"/>
      <c r="B347" s="40"/>
      <c r="C347" s="1"/>
      <c r="D347" s="41"/>
      <c r="E347" s="41"/>
      <c r="F347" s="43"/>
      <c r="G347" s="45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</row>
    <row r="348" spans="1:23" ht="15" x14ac:dyDescent="0.2">
      <c r="A348" s="40"/>
      <c r="B348" s="40"/>
      <c r="C348" s="1"/>
      <c r="D348" s="41"/>
      <c r="E348" s="41"/>
      <c r="F348" s="43"/>
      <c r="G348" s="45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</row>
    <row r="349" spans="1:23" ht="15" x14ac:dyDescent="0.2">
      <c r="A349" s="40"/>
      <c r="B349" s="40"/>
      <c r="C349" s="1"/>
      <c r="D349" s="41"/>
      <c r="E349" s="41"/>
      <c r="F349" s="43"/>
      <c r="G349" s="45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</row>
    <row r="350" spans="1:23" ht="15" x14ac:dyDescent="0.2">
      <c r="A350" s="40"/>
      <c r="B350" s="40"/>
      <c r="C350" s="1"/>
      <c r="D350" s="41"/>
      <c r="E350" s="41"/>
      <c r="F350" s="43"/>
      <c r="G350" s="45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</row>
    <row r="351" spans="1:23" ht="15" x14ac:dyDescent="0.2">
      <c r="A351" s="40"/>
      <c r="B351" s="40"/>
      <c r="C351" s="1"/>
      <c r="D351" s="41"/>
      <c r="E351" s="41"/>
      <c r="F351" s="43"/>
      <c r="G351" s="45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</row>
    <row r="352" spans="1:23" ht="15" x14ac:dyDescent="0.2">
      <c r="A352" s="40"/>
      <c r="B352" s="40"/>
      <c r="C352" s="1"/>
      <c r="D352" s="41"/>
      <c r="E352" s="41"/>
      <c r="F352" s="43"/>
      <c r="G352" s="45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</row>
    <row r="353" spans="1:23" ht="15" x14ac:dyDescent="0.2">
      <c r="A353" s="40"/>
      <c r="B353" s="40"/>
      <c r="C353" s="1"/>
      <c r="D353" s="41"/>
      <c r="E353" s="41"/>
      <c r="F353" s="43"/>
      <c r="G353" s="45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</row>
    <row r="354" spans="1:23" ht="15" x14ac:dyDescent="0.2">
      <c r="A354" s="40"/>
      <c r="B354" s="40"/>
      <c r="C354" s="1"/>
      <c r="D354" s="41"/>
      <c r="E354" s="41"/>
      <c r="F354" s="43"/>
      <c r="G354" s="45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</row>
    <row r="355" spans="1:23" ht="15" x14ac:dyDescent="0.2">
      <c r="A355" s="40"/>
      <c r="B355" s="40"/>
      <c r="C355" s="1"/>
      <c r="D355" s="41"/>
      <c r="E355" s="41"/>
      <c r="F355" s="43"/>
      <c r="G355" s="45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</row>
    <row r="356" spans="1:23" ht="15" x14ac:dyDescent="0.2">
      <c r="A356" s="40"/>
      <c r="B356" s="40"/>
      <c r="C356" s="1"/>
      <c r="D356" s="41"/>
      <c r="E356" s="41"/>
      <c r="F356" s="43"/>
      <c r="G356" s="45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</row>
    <row r="357" spans="1:23" ht="15" x14ac:dyDescent="0.2">
      <c r="A357" s="40"/>
      <c r="B357" s="40"/>
      <c r="C357" s="1"/>
      <c r="D357" s="41"/>
      <c r="E357" s="41"/>
      <c r="F357" s="43"/>
      <c r="G357" s="45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</row>
    <row r="358" spans="1:23" ht="15" x14ac:dyDescent="0.2">
      <c r="A358" s="40"/>
      <c r="B358" s="40"/>
      <c r="C358" s="1"/>
      <c r="D358" s="41"/>
      <c r="E358" s="41"/>
      <c r="F358" s="43"/>
      <c r="G358" s="45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</row>
    <row r="359" spans="1:23" ht="15" x14ac:dyDescent="0.2">
      <c r="A359" s="40"/>
      <c r="B359" s="40"/>
      <c r="C359" s="1"/>
      <c r="D359" s="41"/>
      <c r="E359" s="41"/>
      <c r="F359" s="43"/>
      <c r="G359" s="45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</row>
    <row r="360" spans="1:23" ht="15" x14ac:dyDescent="0.2">
      <c r="A360" s="40"/>
      <c r="B360" s="40"/>
      <c r="C360" s="1"/>
      <c r="D360" s="41"/>
      <c r="E360" s="41"/>
      <c r="F360" s="43"/>
      <c r="G360" s="45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</row>
    <row r="361" spans="1:23" ht="15" x14ac:dyDescent="0.2">
      <c r="A361" s="40"/>
      <c r="B361" s="40"/>
      <c r="C361" s="1"/>
      <c r="D361" s="41"/>
      <c r="E361" s="41"/>
      <c r="F361" s="43"/>
      <c r="G361" s="45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</row>
    <row r="362" spans="1:23" ht="15" x14ac:dyDescent="0.2">
      <c r="A362" s="40"/>
      <c r="B362" s="40"/>
      <c r="C362" s="1"/>
      <c r="D362" s="41"/>
      <c r="E362" s="41"/>
      <c r="F362" s="43"/>
      <c r="G362" s="45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</row>
    <row r="363" spans="1:23" ht="15" x14ac:dyDescent="0.2">
      <c r="A363" s="40"/>
      <c r="B363" s="40"/>
      <c r="C363" s="1"/>
      <c r="D363" s="41"/>
      <c r="E363" s="41"/>
      <c r="F363" s="43"/>
      <c r="G363" s="45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</row>
    <row r="364" spans="1:23" ht="15" x14ac:dyDescent="0.2">
      <c r="A364" s="40"/>
      <c r="B364" s="40"/>
      <c r="C364" s="1"/>
      <c r="D364" s="41"/>
      <c r="E364" s="41"/>
      <c r="F364" s="43"/>
      <c r="G364" s="45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</row>
    <row r="365" spans="1:23" ht="15" x14ac:dyDescent="0.2">
      <c r="A365" s="40"/>
      <c r="B365" s="40"/>
      <c r="C365" s="1"/>
      <c r="D365" s="41"/>
      <c r="E365" s="41"/>
      <c r="F365" s="43"/>
      <c r="G365" s="45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</row>
    <row r="366" spans="1:23" ht="15" x14ac:dyDescent="0.2">
      <c r="A366" s="40"/>
      <c r="B366" s="40"/>
      <c r="C366" s="1"/>
      <c r="D366" s="41"/>
      <c r="E366" s="41"/>
      <c r="F366" s="43"/>
      <c r="G366" s="45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</row>
    <row r="367" spans="1:23" ht="15" x14ac:dyDescent="0.2">
      <c r="A367" s="40"/>
      <c r="B367" s="40"/>
      <c r="C367" s="1"/>
      <c r="D367" s="41"/>
      <c r="E367" s="41"/>
      <c r="F367" s="43"/>
      <c r="G367" s="45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</row>
    <row r="368" spans="1:23" ht="15" x14ac:dyDescent="0.2">
      <c r="A368" s="40"/>
      <c r="B368" s="40"/>
      <c r="C368" s="1"/>
      <c r="D368" s="41"/>
      <c r="E368" s="41"/>
      <c r="F368" s="43"/>
      <c r="G368" s="45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</row>
    <row r="369" spans="1:23" ht="15" x14ac:dyDescent="0.2">
      <c r="A369" s="40"/>
      <c r="B369" s="40"/>
      <c r="C369" s="1"/>
      <c r="D369" s="41"/>
      <c r="E369" s="41"/>
      <c r="F369" s="43"/>
      <c r="G369" s="45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</row>
    <row r="370" spans="1:23" ht="15" x14ac:dyDescent="0.2">
      <c r="A370" s="40"/>
      <c r="B370" s="40"/>
      <c r="C370" s="1"/>
      <c r="D370" s="41"/>
      <c r="E370" s="41"/>
      <c r="F370" s="43"/>
      <c r="G370" s="45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</row>
    <row r="371" spans="1:23" ht="15" x14ac:dyDescent="0.2">
      <c r="A371" s="40"/>
      <c r="B371" s="40"/>
      <c r="C371" s="1"/>
      <c r="D371" s="41"/>
      <c r="E371" s="41"/>
      <c r="F371" s="43"/>
      <c r="G371" s="45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</row>
    <row r="372" spans="1:23" ht="15" x14ac:dyDescent="0.2">
      <c r="A372" s="40"/>
      <c r="B372" s="40"/>
      <c r="C372" s="1"/>
      <c r="D372" s="41"/>
      <c r="E372" s="41"/>
      <c r="F372" s="43"/>
      <c r="G372" s="45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</row>
    <row r="373" spans="1:23" ht="15" x14ac:dyDescent="0.2">
      <c r="A373" s="40"/>
      <c r="B373" s="40"/>
      <c r="C373" s="1"/>
      <c r="D373" s="41"/>
      <c r="E373" s="41"/>
      <c r="F373" s="43"/>
      <c r="G373" s="45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</row>
    <row r="374" spans="1:23" ht="15" x14ac:dyDescent="0.2">
      <c r="A374" s="40"/>
      <c r="B374" s="40"/>
      <c r="C374" s="1"/>
      <c r="D374" s="41"/>
      <c r="E374" s="41"/>
      <c r="F374" s="43"/>
      <c r="G374" s="45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</row>
    <row r="375" spans="1:23" ht="15" x14ac:dyDescent="0.2">
      <c r="A375" s="40"/>
      <c r="B375" s="40"/>
      <c r="C375" s="1"/>
      <c r="D375" s="41"/>
      <c r="E375" s="41"/>
      <c r="F375" s="43"/>
      <c r="G375" s="45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</row>
    <row r="376" spans="1:23" ht="15" x14ac:dyDescent="0.2">
      <c r="A376" s="40"/>
      <c r="B376" s="40"/>
      <c r="C376" s="1"/>
      <c r="D376" s="41"/>
      <c r="E376" s="41"/>
      <c r="F376" s="43"/>
      <c r="G376" s="45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</row>
    <row r="377" spans="1:23" ht="15" x14ac:dyDescent="0.2">
      <c r="A377" s="40"/>
      <c r="B377" s="40"/>
      <c r="C377" s="1"/>
      <c r="D377" s="41"/>
      <c r="E377" s="41"/>
      <c r="F377" s="43"/>
      <c r="G377" s="45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</row>
    <row r="378" spans="1:23" ht="15" x14ac:dyDescent="0.2">
      <c r="A378" s="40"/>
      <c r="B378" s="40"/>
      <c r="C378" s="1"/>
      <c r="D378" s="41"/>
      <c r="E378" s="41"/>
      <c r="F378" s="43"/>
      <c r="G378" s="45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</row>
    <row r="379" spans="1:23" ht="15" x14ac:dyDescent="0.2">
      <c r="A379" s="40"/>
      <c r="B379" s="40"/>
      <c r="C379" s="1"/>
      <c r="D379" s="41"/>
      <c r="E379" s="41"/>
      <c r="F379" s="43"/>
      <c r="G379" s="45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</row>
    <row r="380" spans="1:23" ht="15" x14ac:dyDescent="0.2">
      <c r="A380" s="40"/>
      <c r="B380" s="40"/>
      <c r="C380" s="1"/>
      <c r="D380" s="41"/>
      <c r="E380" s="41"/>
      <c r="F380" s="43"/>
      <c r="G380" s="45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</row>
    <row r="381" spans="1:23" ht="15" x14ac:dyDescent="0.2">
      <c r="A381" s="40"/>
      <c r="B381" s="40"/>
      <c r="C381" s="1"/>
      <c r="D381" s="41"/>
      <c r="E381" s="41"/>
      <c r="F381" s="43"/>
      <c r="G381" s="45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</row>
    <row r="382" spans="1:23" ht="15" x14ac:dyDescent="0.2">
      <c r="A382" s="40"/>
      <c r="B382" s="40"/>
      <c r="C382" s="1"/>
      <c r="D382" s="41"/>
      <c r="E382" s="41"/>
      <c r="F382" s="43"/>
      <c r="G382" s="45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</row>
    <row r="383" spans="1:23" ht="15" x14ac:dyDescent="0.2">
      <c r="A383" s="40"/>
      <c r="B383" s="40"/>
      <c r="C383" s="1"/>
      <c r="D383" s="41"/>
      <c r="E383" s="41"/>
      <c r="F383" s="43"/>
      <c r="G383" s="45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</row>
    <row r="384" spans="1:23" ht="15" x14ac:dyDescent="0.2">
      <c r="A384" s="40"/>
      <c r="B384" s="40"/>
      <c r="C384" s="1"/>
      <c r="D384" s="41"/>
      <c r="E384" s="41"/>
      <c r="F384" s="43"/>
      <c r="G384" s="45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</row>
    <row r="385" spans="1:23" ht="15" x14ac:dyDescent="0.2">
      <c r="A385" s="40"/>
      <c r="B385" s="40"/>
      <c r="C385" s="1"/>
      <c r="D385" s="41"/>
      <c r="E385" s="41"/>
      <c r="F385" s="43"/>
      <c r="G385" s="45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</row>
    <row r="386" spans="1:23" ht="15" x14ac:dyDescent="0.2">
      <c r="A386" s="40"/>
      <c r="B386" s="40"/>
      <c r="C386" s="1"/>
      <c r="D386" s="41"/>
      <c r="E386" s="41"/>
      <c r="F386" s="43"/>
      <c r="G386" s="45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</row>
    <row r="387" spans="1:23" ht="15" x14ac:dyDescent="0.2">
      <c r="A387" s="40"/>
      <c r="B387" s="40"/>
      <c r="C387" s="1"/>
      <c r="D387" s="41"/>
      <c r="E387" s="41"/>
      <c r="F387" s="43"/>
      <c r="G387" s="45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</row>
    <row r="388" spans="1:23" ht="15" x14ac:dyDescent="0.2">
      <c r="A388" s="40"/>
      <c r="B388" s="40"/>
      <c r="C388" s="1"/>
      <c r="D388" s="41"/>
      <c r="E388" s="41"/>
      <c r="F388" s="43"/>
      <c r="G388" s="45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</row>
    <row r="389" spans="1:23" ht="15" x14ac:dyDescent="0.2">
      <c r="A389" s="40"/>
      <c r="B389" s="40"/>
      <c r="C389" s="1"/>
      <c r="D389" s="41"/>
      <c r="E389" s="41"/>
      <c r="F389" s="43"/>
      <c r="G389" s="45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</row>
    <row r="390" spans="1:23" ht="15" x14ac:dyDescent="0.2">
      <c r="A390" s="40"/>
      <c r="B390" s="40"/>
      <c r="C390" s="1"/>
      <c r="D390" s="41"/>
      <c r="E390" s="41"/>
      <c r="F390" s="43"/>
      <c r="G390" s="45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</row>
    <row r="391" spans="1:23" ht="15" x14ac:dyDescent="0.2">
      <c r="A391" s="40"/>
      <c r="B391" s="40"/>
      <c r="C391" s="1"/>
      <c r="D391" s="41"/>
      <c r="E391" s="41"/>
      <c r="F391" s="43"/>
      <c r="G391" s="45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</row>
    <row r="392" spans="1:23" ht="15" x14ac:dyDescent="0.2">
      <c r="A392" s="40"/>
      <c r="B392" s="40"/>
      <c r="C392" s="1"/>
      <c r="D392" s="41"/>
      <c r="E392" s="41"/>
      <c r="F392" s="43"/>
      <c r="G392" s="45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</row>
    <row r="393" spans="1:23" ht="15" x14ac:dyDescent="0.2">
      <c r="A393" s="40"/>
      <c r="B393" s="40"/>
      <c r="C393" s="1"/>
      <c r="D393" s="41"/>
      <c r="E393" s="41"/>
      <c r="F393" s="43"/>
      <c r="G393" s="45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</row>
    <row r="394" spans="1:23" ht="15" x14ac:dyDescent="0.2">
      <c r="A394" s="40"/>
      <c r="B394" s="40"/>
      <c r="C394" s="1"/>
      <c r="D394" s="41"/>
      <c r="E394" s="41"/>
      <c r="F394" s="43"/>
      <c r="G394" s="45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</row>
    <row r="395" spans="1:23" ht="15" x14ac:dyDescent="0.2">
      <c r="A395" s="40"/>
      <c r="B395" s="40"/>
      <c r="C395" s="1"/>
      <c r="D395" s="41"/>
      <c r="E395" s="41"/>
      <c r="F395" s="43"/>
      <c r="G395" s="45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</row>
    <row r="396" spans="1:23" ht="15" x14ac:dyDescent="0.2">
      <c r="A396" s="40"/>
      <c r="B396" s="40"/>
      <c r="C396" s="1"/>
      <c r="D396" s="41"/>
      <c r="E396" s="41"/>
      <c r="F396" s="43"/>
      <c r="G396" s="45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</row>
    <row r="397" spans="1:23" ht="15" x14ac:dyDescent="0.2">
      <c r="A397" s="40"/>
      <c r="B397" s="40"/>
      <c r="C397" s="1"/>
      <c r="D397" s="41"/>
      <c r="E397" s="41"/>
      <c r="F397" s="43"/>
      <c r="G397" s="45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</row>
    <row r="398" spans="1:23" ht="15" x14ac:dyDescent="0.2">
      <c r="A398" s="40"/>
      <c r="B398" s="40"/>
      <c r="C398" s="1"/>
      <c r="D398" s="41"/>
      <c r="E398" s="41"/>
      <c r="F398" s="43"/>
      <c r="G398" s="45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</row>
    <row r="399" spans="1:23" ht="15" x14ac:dyDescent="0.2">
      <c r="A399" s="40"/>
      <c r="B399" s="40"/>
      <c r="C399" s="1"/>
      <c r="D399" s="41"/>
      <c r="E399" s="41"/>
      <c r="F399" s="43"/>
      <c r="G399" s="45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</row>
    <row r="400" spans="1:23" ht="15" x14ac:dyDescent="0.2">
      <c r="A400" s="40"/>
      <c r="B400" s="40"/>
      <c r="C400" s="1"/>
      <c r="D400" s="41"/>
      <c r="E400" s="41"/>
      <c r="F400" s="43"/>
      <c r="G400" s="45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</row>
    <row r="401" spans="1:23" ht="15" x14ac:dyDescent="0.2">
      <c r="A401" s="40"/>
      <c r="B401" s="40"/>
      <c r="C401" s="1"/>
      <c r="D401" s="41"/>
      <c r="E401" s="41"/>
      <c r="F401" s="43"/>
      <c r="G401" s="45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</row>
    <row r="402" spans="1:23" ht="15" x14ac:dyDescent="0.2">
      <c r="A402" s="40"/>
      <c r="B402" s="40"/>
      <c r="C402" s="1"/>
      <c r="D402" s="41"/>
      <c r="E402" s="41"/>
      <c r="F402" s="43"/>
      <c r="G402" s="45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</row>
    <row r="403" spans="1:23" ht="15" x14ac:dyDescent="0.2">
      <c r="A403" s="40"/>
      <c r="B403" s="40"/>
      <c r="C403" s="1"/>
      <c r="D403" s="41"/>
      <c r="E403" s="41"/>
      <c r="F403" s="43"/>
      <c r="G403" s="45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</row>
    <row r="404" spans="1:23" ht="15" x14ac:dyDescent="0.2">
      <c r="A404" s="40"/>
      <c r="B404" s="40"/>
      <c r="C404" s="1"/>
      <c r="D404" s="41"/>
      <c r="E404" s="41"/>
      <c r="F404" s="43"/>
      <c r="G404" s="45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</row>
    <row r="405" spans="1:23" ht="15" x14ac:dyDescent="0.2">
      <c r="A405" s="40"/>
      <c r="B405" s="40"/>
      <c r="C405" s="1"/>
      <c r="D405" s="41"/>
      <c r="E405" s="41"/>
      <c r="F405" s="43"/>
      <c r="G405" s="45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</row>
    <row r="406" spans="1:23" ht="15" x14ac:dyDescent="0.2">
      <c r="A406" s="40"/>
      <c r="B406" s="40"/>
      <c r="C406" s="1"/>
      <c r="D406" s="41"/>
      <c r="E406" s="41"/>
      <c r="F406" s="43"/>
      <c r="G406" s="45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</row>
    <row r="407" spans="1:23" ht="15" x14ac:dyDescent="0.2">
      <c r="A407" s="40"/>
      <c r="B407" s="40"/>
      <c r="C407" s="1"/>
      <c r="D407" s="41"/>
      <c r="E407" s="41"/>
      <c r="F407" s="43"/>
      <c r="G407" s="45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</row>
    <row r="408" spans="1:23" ht="15" x14ac:dyDescent="0.2">
      <c r="A408" s="40"/>
      <c r="B408" s="40"/>
      <c r="C408" s="1"/>
      <c r="D408" s="41"/>
      <c r="E408" s="41"/>
      <c r="F408" s="43"/>
      <c r="G408" s="45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</row>
    <row r="409" spans="1:23" ht="15" x14ac:dyDescent="0.2">
      <c r="A409" s="40"/>
      <c r="B409" s="40"/>
      <c r="C409" s="1"/>
      <c r="D409" s="41"/>
      <c r="E409" s="41"/>
      <c r="F409" s="43"/>
      <c r="G409" s="45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</row>
    <row r="410" spans="1:23" ht="15" x14ac:dyDescent="0.2">
      <c r="A410" s="40"/>
      <c r="B410" s="40"/>
      <c r="C410" s="1"/>
      <c r="D410" s="41"/>
      <c r="E410" s="41"/>
      <c r="F410" s="43"/>
      <c r="G410" s="45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</row>
    <row r="411" spans="1:23" ht="15" x14ac:dyDescent="0.2">
      <c r="A411" s="40"/>
      <c r="B411" s="40"/>
      <c r="C411" s="1"/>
      <c r="D411" s="41"/>
      <c r="E411" s="41"/>
      <c r="F411" s="43"/>
      <c r="G411" s="45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</row>
    <row r="412" spans="1:23" ht="15" x14ac:dyDescent="0.2">
      <c r="A412" s="40"/>
      <c r="B412" s="40"/>
      <c r="C412" s="1"/>
      <c r="D412" s="41"/>
      <c r="E412" s="41"/>
      <c r="F412" s="43"/>
      <c r="G412" s="45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</row>
    <row r="413" spans="1:23" ht="15" x14ac:dyDescent="0.2">
      <c r="A413" s="40"/>
      <c r="B413" s="40"/>
      <c r="C413" s="1"/>
      <c r="D413" s="41"/>
      <c r="E413" s="41"/>
      <c r="F413" s="43"/>
      <c r="G413" s="45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</row>
    <row r="414" spans="1:23" ht="15" x14ac:dyDescent="0.2">
      <c r="A414" s="40"/>
      <c r="B414" s="40"/>
      <c r="C414" s="1"/>
      <c r="D414" s="41"/>
      <c r="E414" s="41"/>
      <c r="F414" s="43"/>
      <c r="G414" s="45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</row>
    <row r="415" spans="1:23" ht="15" x14ac:dyDescent="0.2">
      <c r="A415" s="40"/>
      <c r="B415" s="40"/>
      <c r="C415" s="1"/>
      <c r="D415" s="41"/>
      <c r="E415" s="41"/>
      <c r="F415" s="43"/>
      <c r="G415" s="45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</row>
    <row r="416" spans="1:23" ht="15" x14ac:dyDescent="0.2">
      <c r="A416" s="40"/>
      <c r="B416" s="40"/>
      <c r="C416" s="1"/>
      <c r="D416" s="41"/>
      <c r="E416" s="41"/>
      <c r="F416" s="43"/>
      <c r="G416" s="45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</row>
    <row r="417" spans="1:23" ht="15" x14ac:dyDescent="0.2">
      <c r="A417" s="40"/>
      <c r="B417" s="40"/>
      <c r="C417" s="1"/>
      <c r="D417" s="41"/>
      <c r="E417" s="41"/>
      <c r="F417" s="43"/>
      <c r="G417" s="45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</row>
    <row r="418" spans="1:23" ht="15" x14ac:dyDescent="0.2">
      <c r="A418" s="40"/>
      <c r="B418" s="40"/>
      <c r="C418" s="1"/>
      <c r="D418" s="41"/>
      <c r="E418" s="41"/>
      <c r="F418" s="43"/>
      <c r="G418" s="45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</row>
    <row r="419" spans="1:23" ht="15" x14ac:dyDescent="0.2">
      <c r="A419" s="40"/>
      <c r="B419" s="40"/>
      <c r="C419" s="1"/>
      <c r="D419" s="41"/>
      <c r="E419" s="41"/>
      <c r="F419" s="43"/>
      <c r="G419" s="45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</row>
    <row r="420" spans="1:23" ht="15" x14ac:dyDescent="0.2">
      <c r="A420" s="40"/>
      <c r="B420" s="40"/>
      <c r="C420" s="1"/>
      <c r="D420" s="41"/>
      <c r="E420" s="41"/>
      <c r="F420" s="43"/>
      <c r="G420" s="45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</row>
    <row r="421" spans="1:23" ht="15" x14ac:dyDescent="0.2">
      <c r="A421" s="40"/>
      <c r="B421" s="40"/>
      <c r="C421" s="1"/>
      <c r="D421" s="41"/>
      <c r="E421" s="41"/>
      <c r="F421" s="43"/>
      <c r="G421" s="45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</row>
    <row r="422" spans="1:23" ht="15" x14ac:dyDescent="0.2">
      <c r="A422" s="40"/>
      <c r="B422" s="40"/>
      <c r="C422" s="1"/>
      <c r="D422" s="41"/>
      <c r="E422" s="41"/>
      <c r="F422" s="43"/>
      <c r="G422" s="45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</row>
    <row r="423" spans="1:23" ht="15" x14ac:dyDescent="0.2">
      <c r="A423" s="40"/>
      <c r="B423" s="40"/>
      <c r="C423" s="1"/>
      <c r="D423" s="41"/>
      <c r="E423" s="41"/>
      <c r="F423" s="43"/>
      <c r="G423" s="45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</row>
    <row r="424" spans="1:23" ht="15" x14ac:dyDescent="0.2">
      <c r="A424" s="40"/>
      <c r="B424" s="40"/>
      <c r="C424" s="1"/>
      <c r="D424" s="41"/>
      <c r="E424" s="41"/>
      <c r="F424" s="43"/>
      <c r="G424" s="45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</row>
    <row r="425" spans="1:23" ht="15" x14ac:dyDescent="0.2">
      <c r="A425" s="40"/>
      <c r="B425" s="40"/>
      <c r="C425" s="1"/>
      <c r="D425" s="41"/>
      <c r="E425" s="41"/>
      <c r="F425" s="43"/>
      <c r="G425" s="45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</row>
    <row r="426" spans="1:23" ht="15" x14ac:dyDescent="0.2">
      <c r="A426" s="40"/>
      <c r="B426" s="40"/>
      <c r="C426" s="1"/>
      <c r="D426" s="41"/>
      <c r="E426" s="41"/>
      <c r="F426" s="43"/>
      <c r="G426" s="45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</row>
    <row r="427" spans="1:23" ht="15" x14ac:dyDescent="0.2">
      <c r="A427" s="40"/>
      <c r="B427" s="40"/>
      <c r="C427" s="1"/>
      <c r="D427" s="41"/>
      <c r="E427" s="41"/>
      <c r="F427" s="43"/>
      <c r="G427" s="45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</row>
    <row r="428" spans="1:23" ht="15" x14ac:dyDescent="0.2">
      <c r="A428" s="40"/>
      <c r="B428" s="40"/>
      <c r="C428" s="1"/>
      <c r="D428" s="41"/>
      <c r="E428" s="41"/>
      <c r="F428" s="43"/>
      <c r="G428" s="45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</row>
    <row r="429" spans="1:23" ht="15" x14ac:dyDescent="0.2">
      <c r="A429" s="40"/>
      <c r="B429" s="40"/>
      <c r="C429" s="1"/>
      <c r="D429" s="41"/>
      <c r="E429" s="41"/>
      <c r="F429" s="43"/>
      <c r="G429" s="45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</row>
    <row r="430" spans="1:23" ht="15" x14ac:dyDescent="0.2">
      <c r="A430" s="40"/>
      <c r="B430" s="40"/>
      <c r="C430" s="1"/>
      <c r="D430" s="41"/>
      <c r="E430" s="41"/>
      <c r="F430" s="43"/>
      <c r="G430" s="45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</row>
    <row r="431" spans="1:23" ht="15" x14ac:dyDescent="0.2">
      <c r="A431" s="40"/>
      <c r="B431" s="40"/>
      <c r="C431" s="1"/>
      <c r="D431" s="41"/>
      <c r="E431" s="41"/>
      <c r="F431" s="43"/>
      <c r="G431" s="45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</row>
    <row r="432" spans="1:23" ht="15" x14ac:dyDescent="0.2">
      <c r="A432" s="40"/>
      <c r="B432" s="40"/>
      <c r="C432" s="1"/>
      <c r="D432" s="41"/>
      <c r="E432" s="41"/>
      <c r="F432" s="43"/>
      <c r="G432" s="45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</row>
    <row r="433" spans="1:23" ht="15" x14ac:dyDescent="0.2">
      <c r="A433" s="40"/>
      <c r="B433" s="40"/>
      <c r="C433" s="1"/>
      <c r="D433" s="41"/>
      <c r="E433" s="41"/>
      <c r="F433" s="43"/>
      <c r="G433" s="45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</row>
    <row r="434" spans="1:23" ht="15" x14ac:dyDescent="0.2">
      <c r="A434" s="40"/>
      <c r="B434" s="40"/>
      <c r="C434" s="1"/>
      <c r="D434" s="41"/>
      <c r="E434" s="41"/>
      <c r="F434" s="43"/>
      <c r="G434" s="45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</row>
    <row r="435" spans="1:23" ht="15" x14ac:dyDescent="0.2">
      <c r="A435" s="40"/>
      <c r="B435" s="40"/>
      <c r="C435" s="1"/>
      <c r="D435" s="41"/>
      <c r="E435" s="41"/>
      <c r="F435" s="43"/>
      <c r="G435" s="45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</row>
    <row r="436" spans="1:23" ht="15" x14ac:dyDescent="0.2">
      <c r="A436" s="40"/>
      <c r="B436" s="40"/>
      <c r="C436" s="1"/>
      <c r="D436" s="41"/>
      <c r="E436" s="41"/>
      <c r="F436" s="43"/>
      <c r="G436" s="45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</row>
    <row r="437" spans="1:23" ht="15" x14ac:dyDescent="0.2">
      <c r="A437" s="40"/>
      <c r="B437" s="40"/>
      <c r="C437" s="1"/>
      <c r="D437" s="41"/>
      <c r="E437" s="41"/>
      <c r="F437" s="43"/>
      <c r="G437" s="45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</row>
    <row r="438" spans="1:23" ht="15" x14ac:dyDescent="0.2">
      <c r="A438" s="40"/>
      <c r="B438" s="40"/>
      <c r="C438" s="1"/>
      <c r="D438" s="41"/>
      <c r="E438" s="41"/>
      <c r="F438" s="43"/>
      <c r="G438" s="45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</row>
    <row r="439" spans="1:23" ht="15" x14ac:dyDescent="0.2">
      <c r="A439" s="40"/>
      <c r="B439" s="40"/>
      <c r="C439" s="1"/>
      <c r="D439" s="41"/>
      <c r="E439" s="41"/>
      <c r="F439" s="43"/>
      <c r="G439" s="45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</row>
    <row r="440" spans="1:23" ht="15" x14ac:dyDescent="0.2">
      <c r="A440" s="40"/>
      <c r="B440" s="40"/>
      <c r="C440" s="1"/>
      <c r="D440" s="41"/>
      <c r="E440" s="41"/>
      <c r="F440" s="43"/>
      <c r="G440" s="45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</row>
    <row r="441" spans="1:23" ht="15" x14ac:dyDescent="0.2">
      <c r="A441" s="40"/>
      <c r="B441" s="40"/>
      <c r="C441" s="1"/>
      <c r="D441" s="41"/>
      <c r="E441" s="41"/>
      <c r="F441" s="43"/>
      <c r="G441" s="45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</row>
    <row r="442" spans="1:23" ht="15" x14ac:dyDescent="0.2">
      <c r="A442" s="40"/>
      <c r="B442" s="40"/>
      <c r="C442" s="1"/>
      <c r="D442" s="41"/>
      <c r="E442" s="41"/>
      <c r="F442" s="43"/>
      <c r="G442" s="45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</row>
    <row r="443" spans="1:23" ht="15" x14ac:dyDescent="0.2">
      <c r="A443" s="40"/>
      <c r="B443" s="40"/>
      <c r="C443" s="1"/>
      <c r="D443" s="41"/>
      <c r="E443" s="41"/>
      <c r="F443" s="43"/>
      <c r="G443" s="45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</row>
    <row r="444" spans="1:23" ht="15" x14ac:dyDescent="0.2">
      <c r="A444" s="40"/>
      <c r="B444" s="40"/>
      <c r="C444" s="1"/>
      <c r="D444" s="41"/>
      <c r="E444" s="41"/>
      <c r="F444" s="43"/>
      <c r="G444" s="45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</row>
    <row r="445" spans="1:23" ht="15" x14ac:dyDescent="0.2">
      <c r="A445" s="40"/>
      <c r="B445" s="40"/>
      <c r="C445" s="1"/>
      <c r="D445" s="41"/>
      <c r="E445" s="41"/>
      <c r="F445" s="43"/>
      <c r="G445" s="45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</row>
    <row r="446" spans="1:23" ht="15" x14ac:dyDescent="0.2">
      <c r="A446" s="40"/>
      <c r="B446" s="40"/>
      <c r="C446" s="1"/>
      <c r="D446" s="41"/>
      <c r="E446" s="41"/>
      <c r="F446" s="43"/>
      <c r="G446" s="45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</row>
    <row r="447" spans="1:23" ht="15" x14ac:dyDescent="0.2">
      <c r="A447" s="40"/>
      <c r="B447" s="40"/>
      <c r="C447" s="1"/>
      <c r="D447" s="41"/>
      <c r="E447" s="41"/>
      <c r="F447" s="43"/>
      <c r="G447" s="45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</row>
    <row r="448" spans="1:23" ht="15" x14ac:dyDescent="0.2">
      <c r="A448" s="40"/>
      <c r="B448" s="40"/>
      <c r="C448" s="1"/>
      <c r="D448" s="41"/>
      <c r="E448" s="41"/>
      <c r="F448" s="43"/>
      <c r="G448" s="45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</row>
    <row r="449" spans="1:23" ht="15" x14ac:dyDescent="0.2">
      <c r="A449" s="40"/>
      <c r="B449" s="40"/>
      <c r="C449" s="1"/>
      <c r="D449" s="41"/>
      <c r="E449" s="41"/>
      <c r="F449" s="43"/>
      <c r="G449" s="45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</row>
    <row r="450" spans="1:23" ht="15" x14ac:dyDescent="0.2">
      <c r="A450" s="40"/>
      <c r="B450" s="40"/>
      <c r="C450" s="1"/>
      <c r="D450" s="41"/>
      <c r="E450" s="41"/>
      <c r="F450" s="43"/>
      <c r="G450" s="45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</row>
    <row r="451" spans="1:23" ht="15" x14ac:dyDescent="0.2">
      <c r="A451" s="40"/>
      <c r="B451" s="40"/>
      <c r="C451" s="1"/>
      <c r="D451" s="41"/>
      <c r="E451" s="41"/>
      <c r="F451" s="43"/>
      <c r="G451" s="45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</row>
    <row r="452" spans="1:23" ht="15" x14ac:dyDescent="0.2">
      <c r="A452" s="40"/>
      <c r="B452" s="40"/>
      <c r="C452" s="1"/>
      <c r="D452" s="41"/>
      <c r="E452" s="41"/>
      <c r="F452" s="43"/>
      <c r="G452" s="45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</row>
    <row r="453" spans="1:23" ht="15" x14ac:dyDescent="0.2">
      <c r="A453" s="40"/>
      <c r="B453" s="40"/>
      <c r="C453" s="1"/>
      <c r="D453" s="41"/>
      <c r="E453" s="41"/>
      <c r="F453" s="43"/>
      <c r="G453" s="45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</row>
    <row r="454" spans="1:23" ht="15" x14ac:dyDescent="0.2">
      <c r="A454" s="40"/>
      <c r="B454" s="40"/>
      <c r="C454" s="1"/>
      <c r="D454" s="41"/>
      <c r="E454" s="41"/>
      <c r="F454" s="43"/>
      <c r="G454" s="45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</row>
    <row r="455" spans="1:23" ht="15" x14ac:dyDescent="0.2">
      <c r="A455" s="40"/>
      <c r="B455" s="40"/>
      <c r="C455" s="1"/>
      <c r="D455" s="41"/>
      <c r="E455" s="41"/>
      <c r="F455" s="43"/>
      <c r="G455" s="45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</row>
    <row r="456" spans="1:23" ht="15" x14ac:dyDescent="0.2">
      <c r="A456" s="40"/>
      <c r="B456" s="40"/>
      <c r="C456" s="1"/>
      <c r="D456" s="41"/>
      <c r="E456" s="41"/>
      <c r="F456" s="43"/>
      <c r="G456" s="45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</row>
    <row r="457" spans="1:23" ht="15" x14ac:dyDescent="0.2">
      <c r="A457" s="40"/>
      <c r="B457" s="40"/>
      <c r="C457" s="1"/>
      <c r="D457" s="41"/>
      <c r="E457" s="41"/>
      <c r="F457" s="43"/>
      <c r="G457" s="45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</row>
    <row r="458" spans="1:23" ht="15" x14ac:dyDescent="0.2">
      <c r="A458" s="40"/>
      <c r="B458" s="40"/>
      <c r="C458" s="1"/>
      <c r="D458" s="41"/>
      <c r="E458" s="41"/>
      <c r="F458" s="43"/>
      <c r="G458" s="45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</row>
    <row r="459" spans="1:23" ht="15" x14ac:dyDescent="0.2">
      <c r="A459" s="40"/>
      <c r="B459" s="40"/>
      <c r="C459" s="1"/>
      <c r="D459" s="41"/>
      <c r="E459" s="41"/>
      <c r="F459" s="43"/>
      <c r="G459" s="45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</row>
    <row r="460" spans="1:23" ht="15" x14ac:dyDescent="0.2">
      <c r="A460" s="40"/>
      <c r="B460" s="40"/>
      <c r="C460" s="1"/>
      <c r="D460" s="41"/>
      <c r="E460" s="41"/>
      <c r="F460" s="43"/>
      <c r="G460" s="45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</row>
    <row r="461" spans="1:23" ht="15" x14ac:dyDescent="0.2">
      <c r="A461" s="40"/>
      <c r="B461" s="40"/>
      <c r="C461" s="1"/>
      <c r="D461" s="41"/>
      <c r="E461" s="41"/>
      <c r="F461" s="43"/>
      <c r="G461" s="45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</row>
    <row r="462" spans="1:23" ht="15" x14ac:dyDescent="0.2">
      <c r="A462" s="40"/>
      <c r="B462" s="40"/>
      <c r="C462" s="1"/>
      <c r="D462" s="41"/>
      <c r="E462" s="41"/>
      <c r="F462" s="43"/>
      <c r="G462" s="45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</row>
    <row r="463" spans="1:23" ht="15" x14ac:dyDescent="0.2">
      <c r="A463" s="40"/>
      <c r="B463" s="40"/>
      <c r="C463" s="1"/>
      <c r="D463" s="41"/>
      <c r="E463" s="41"/>
      <c r="F463" s="43"/>
      <c r="G463" s="45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</row>
    <row r="464" spans="1:23" ht="15" x14ac:dyDescent="0.2">
      <c r="A464" s="40"/>
      <c r="B464" s="40"/>
      <c r="C464" s="1"/>
      <c r="D464" s="41"/>
      <c r="E464" s="41"/>
      <c r="F464" s="43"/>
      <c r="G464" s="45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</row>
    <row r="465" spans="1:23" ht="15" x14ac:dyDescent="0.2">
      <c r="A465" s="40"/>
      <c r="B465" s="40"/>
      <c r="C465" s="1"/>
      <c r="D465" s="41"/>
      <c r="E465" s="41"/>
      <c r="F465" s="43"/>
      <c r="G465" s="45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</row>
    <row r="466" spans="1:23" ht="15" x14ac:dyDescent="0.2">
      <c r="A466" s="40"/>
      <c r="B466" s="40"/>
      <c r="C466" s="1"/>
      <c r="D466" s="41"/>
      <c r="E466" s="41"/>
      <c r="F466" s="43"/>
      <c r="G466" s="45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</row>
    <row r="467" spans="1:23" ht="15" x14ac:dyDescent="0.2">
      <c r="A467" s="40"/>
      <c r="B467" s="40"/>
      <c r="C467" s="1"/>
      <c r="D467" s="41"/>
      <c r="E467" s="41"/>
      <c r="F467" s="43"/>
      <c r="G467" s="45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</row>
    <row r="468" spans="1:23" ht="15" x14ac:dyDescent="0.2">
      <c r="A468" s="40"/>
      <c r="B468" s="40"/>
      <c r="C468" s="1"/>
      <c r="D468" s="41"/>
      <c r="E468" s="41"/>
      <c r="F468" s="43"/>
      <c r="G468" s="45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</row>
    <row r="469" spans="1:23" ht="15" x14ac:dyDescent="0.2">
      <c r="A469" s="40"/>
      <c r="B469" s="40"/>
      <c r="C469" s="1"/>
      <c r="D469" s="41"/>
      <c r="E469" s="41"/>
      <c r="F469" s="43"/>
      <c r="G469" s="45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</row>
    <row r="470" spans="1:23" ht="15" x14ac:dyDescent="0.2">
      <c r="A470" s="40"/>
      <c r="B470" s="40"/>
      <c r="C470" s="1"/>
      <c r="D470" s="41"/>
      <c r="E470" s="41"/>
      <c r="F470" s="43"/>
      <c r="G470" s="45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</row>
    <row r="471" spans="1:23" ht="15" x14ac:dyDescent="0.2">
      <c r="A471" s="40"/>
      <c r="B471" s="40"/>
      <c r="C471" s="1"/>
      <c r="D471" s="41"/>
      <c r="E471" s="41"/>
      <c r="F471" s="43"/>
      <c r="G471" s="45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</row>
    <row r="472" spans="1:23" ht="15" x14ac:dyDescent="0.2">
      <c r="A472" s="40"/>
      <c r="B472" s="40"/>
      <c r="C472" s="1"/>
      <c r="D472" s="41"/>
      <c r="E472" s="41"/>
      <c r="F472" s="43"/>
      <c r="G472" s="45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</row>
    <row r="473" spans="1:23" ht="15" x14ac:dyDescent="0.2">
      <c r="A473" s="40"/>
      <c r="B473" s="40"/>
      <c r="C473" s="1"/>
      <c r="D473" s="41"/>
      <c r="E473" s="41"/>
      <c r="F473" s="43"/>
      <c r="G473" s="45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</row>
    <row r="474" spans="1:23" ht="15" x14ac:dyDescent="0.2">
      <c r="A474" s="40"/>
      <c r="B474" s="40"/>
      <c r="C474" s="1"/>
      <c r="D474" s="41"/>
      <c r="E474" s="41"/>
      <c r="F474" s="43"/>
      <c r="G474" s="45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</row>
    <row r="475" spans="1:23" ht="15" x14ac:dyDescent="0.2">
      <c r="A475" s="40"/>
      <c r="B475" s="40"/>
      <c r="C475" s="1"/>
      <c r="D475" s="41"/>
      <c r="E475" s="41"/>
      <c r="F475" s="43"/>
      <c r="G475" s="45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</row>
    <row r="476" spans="1:23" ht="15" x14ac:dyDescent="0.2">
      <c r="A476" s="40"/>
      <c r="B476" s="40"/>
      <c r="C476" s="1"/>
      <c r="D476" s="41"/>
      <c r="E476" s="41"/>
      <c r="F476" s="43"/>
      <c r="G476" s="45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</row>
    <row r="477" spans="1:23" ht="15" x14ac:dyDescent="0.2">
      <c r="A477" s="40"/>
      <c r="B477" s="40"/>
      <c r="C477" s="1"/>
      <c r="D477" s="41"/>
      <c r="E477" s="41"/>
      <c r="F477" s="43"/>
      <c r="G477" s="45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</row>
    <row r="478" spans="1:23" ht="15" x14ac:dyDescent="0.2">
      <c r="A478" s="40"/>
      <c r="B478" s="40"/>
      <c r="C478" s="1"/>
      <c r="D478" s="41"/>
      <c r="E478" s="41"/>
      <c r="F478" s="43"/>
      <c r="G478" s="45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</row>
    <row r="479" spans="1:23" ht="15" x14ac:dyDescent="0.2">
      <c r="A479" s="40"/>
      <c r="B479" s="40"/>
      <c r="C479" s="1"/>
      <c r="D479" s="41"/>
      <c r="E479" s="41"/>
      <c r="F479" s="43"/>
      <c r="G479" s="45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</row>
    <row r="480" spans="1:23" ht="15" x14ac:dyDescent="0.2">
      <c r="A480" s="40"/>
      <c r="B480" s="40"/>
      <c r="C480" s="1"/>
      <c r="D480" s="41"/>
      <c r="E480" s="41"/>
      <c r="F480" s="43"/>
      <c r="G480" s="45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</row>
    <row r="481" spans="1:23" ht="15" x14ac:dyDescent="0.2">
      <c r="A481" s="40"/>
      <c r="B481" s="40"/>
      <c r="C481" s="1"/>
      <c r="D481" s="41"/>
      <c r="E481" s="41"/>
      <c r="F481" s="43"/>
      <c r="G481" s="45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</row>
    <row r="482" spans="1:23" ht="15" x14ac:dyDescent="0.2">
      <c r="A482" s="40"/>
      <c r="B482" s="40"/>
      <c r="C482" s="1"/>
      <c r="D482" s="41"/>
      <c r="E482" s="41"/>
      <c r="F482" s="43"/>
      <c r="G482" s="45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</row>
    <row r="483" spans="1:23" ht="15" x14ac:dyDescent="0.2">
      <c r="A483" s="40"/>
      <c r="B483" s="40"/>
      <c r="C483" s="1"/>
      <c r="D483" s="41"/>
      <c r="E483" s="41"/>
      <c r="F483" s="43"/>
      <c r="G483" s="45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</row>
    <row r="484" spans="1:23" ht="15" x14ac:dyDescent="0.2">
      <c r="A484" s="40"/>
      <c r="B484" s="40"/>
      <c r="C484" s="1"/>
      <c r="D484" s="41"/>
      <c r="E484" s="41"/>
      <c r="F484" s="43"/>
      <c r="G484" s="45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</row>
    <row r="485" spans="1:23" ht="15" x14ac:dyDescent="0.2">
      <c r="A485" s="40"/>
      <c r="B485" s="40"/>
      <c r="C485" s="1"/>
      <c r="D485" s="41"/>
      <c r="E485" s="41"/>
      <c r="F485" s="43"/>
      <c r="G485" s="45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</row>
    <row r="486" spans="1:23" ht="15" x14ac:dyDescent="0.2">
      <c r="A486" s="40"/>
      <c r="B486" s="40"/>
      <c r="C486" s="1"/>
      <c r="D486" s="41"/>
      <c r="E486" s="41"/>
      <c r="F486" s="43"/>
      <c r="G486" s="45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</row>
    <row r="487" spans="1:23" ht="15" x14ac:dyDescent="0.2">
      <c r="A487" s="40"/>
      <c r="B487" s="40"/>
      <c r="C487" s="1"/>
      <c r="D487" s="41"/>
      <c r="E487" s="41"/>
      <c r="F487" s="43"/>
      <c r="G487" s="45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</row>
    <row r="488" spans="1:23" ht="15" x14ac:dyDescent="0.2">
      <c r="A488" s="40"/>
      <c r="B488" s="40"/>
      <c r="C488" s="1"/>
      <c r="D488" s="41"/>
      <c r="E488" s="41"/>
      <c r="F488" s="43"/>
      <c r="G488" s="45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</row>
    <row r="489" spans="1:23" ht="15" x14ac:dyDescent="0.2">
      <c r="A489" s="40"/>
      <c r="B489" s="40"/>
      <c r="C489" s="1"/>
      <c r="D489" s="41"/>
      <c r="E489" s="41"/>
      <c r="F489" s="43"/>
      <c r="G489" s="45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</row>
    <row r="490" spans="1:23" ht="15" x14ac:dyDescent="0.2">
      <c r="A490" s="40"/>
      <c r="B490" s="40"/>
      <c r="C490" s="1"/>
      <c r="D490" s="41"/>
      <c r="E490" s="41"/>
      <c r="F490" s="43"/>
      <c r="G490" s="45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</row>
    <row r="491" spans="1:23" ht="15" x14ac:dyDescent="0.2">
      <c r="A491" s="40"/>
      <c r="B491" s="40"/>
      <c r="C491" s="1"/>
      <c r="D491" s="41"/>
      <c r="E491" s="41"/>
      <c r="F491" s="43"/>
      <c r="G491" s="45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</row>
    <row r="492" spans="1:23" ht="15" x14ac:dyDescent="0.2">
      <c r="A492" s="40"/>
      <c r="B492" s="40"/>
      <c r="C492" s="1"/>
      <c r="D492" s="41"/>
      <c r="E492" s="41"/>
      <c r="F492" s="43"/>
      <c r="G492" s="45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</row>
    <row r="493" spans="1:23" ht="15" x14ac:dyDescent="0.2">
      <c r="A493" s="40"/>
      <c r="B493" s="40"/>
      <c r="C493" s="1"/>
      <c r="D493" s="41"/>
      <c r="E493" s="41"/>
      <c r="F493" s="43"/>
      <c r="G493" s="45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</row>
    <row r="494" spans="1:23" ht="15" x14ac:dyDescent="0.2">
      <c r="A494" s="40"/>
      <c r="B494" s="40"/>
      <c r="C494" s="1"/>
      <c r="D494" s="41"/>
      <c r="E494" s="41"/>
      <c r="F494" s="43"/>
      <c r="G494" s="45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</row>
    <row r="495" spans="1:23" ht="15" x14ac:dyDescent="0.2">
      <c r="A495" s="40"/>
      <c r="B495" s="40"/>
      <c r="C495" s="1"/>
      <c r="D495" s="41"/>
      <c r="E495" s="41"/>
      <c r="F495" s="43"/>
      <c r="G495" s="45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</row>
    <row r="496" spans="1:23" ht="15" x14ac:dyDescent="0.2">
      <c r="A496" s="40"/>
      <c r="B496" s="40"/>
      <c r="C496" s="1"/>
      <c r="D496" s="41"/>
      <c r="E496" s="41"/>
      <c r="F496" s="43"/>
      <c r="G496" s="45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</row>
    <row r="497" spans="1:23" ht="15" x14ac:dyDescent="0.2">
      <c r="A497" s="40"/>
      <c r="B497" s="40"/>
      <c r="C497" s="1"/>
      <c r="D497" s="41"/>
      <c r="E497" s="41"/>
      <c r="F497" s="43"/>
      <c r="G497" s="45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</row>
    <row r="498" spans="1:23" ht="15" x14ac:dyDescent="0.2">
      <c r="A498" s="40"/>
      <c r="B498" s="40"/>
      <c r="C498" s="1"/>
      <c r="D498" s="41"/>
      <c r="E498" s="41"/>
      <c r="F498" s="43"/>
      <c r="G498" s="45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</row>
    <row r="499" spans="1:23" ht="15" x14ac:dyDescent="0.2">
      <c r="A499" s="40"/>
      <c r="B499" s="40"/>
      <c r="C499" s="1"/>
      <c r="D499" s="41"/>
      <c r="E499" s="41"/>
      <c r="F499" s="43"/>
      <c r="G499" s="45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</row>
    <row r="500" spans="1:23" ht="15" x14ac:dyDescent="0.2">
      <c r="A500" s="40"/>
      <c r="B500" s="40"/>
      <c r="C500" s="1"/>
      <c r="D500" s="41"/>
      <c r="E500" s="41"/>
      <c r="F500" s="43"/>
      <c r="G500" s="45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</row>
    <row r="501" spans="1:23" ht="15" x14ac:dyDescent="0.2">
      <c r="A501" s="40"/>
      <c r="B501" s="40"/>
      <c r="C501" s="1"/>
      <c r="D501" s="41"/>
      <c r="E501" s="41"/>
      <c r="F501" s="43"/>
      <c r="G501" s="45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</row>
    <row r="502" spans="1:23" ht="15" x14ac:dyDescent="0.2">
      <c r="A502" s="40"/>
      <c r="B502" s="40"/>
      <c r="C502" s="1"/>
      <c r="D502" s="41"/>
      <c r="E502" s="41"/>
      <c r="F502" s="43"/>
      <c r="G502" s="45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</row>
    <row r="503" spans="1:23" ht="15" x14ac:dyDescent="0.2">
      <c r="A503" s="40"/>
      <c r="B503" s="40"/>
      <c r="C503" s="1"/>
      <c r="D503" s="41"/>
      <c r="E503" s="41"/>
      <c r="F503" s="43"/>
      <c r="G503" s="45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</row>
    <row r="504" spans="1:23" ht="15" x14ac:dyDescent="0.2">
      <c r="A504" s="40"/>
      <c r="B504" s="40"/>
      <c r="C504" s="1"/>
      <c r="D504" s="41"/>
      <c r="E504" s="41"/>
      <c r="F504" s="43"/>
      <c r="G504" s="45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</row>
    <row r="505" spans="1:23" ht="15" x14ac:dyDescent="0.2">
      <c r="A505" s="40"/>
      <c r="B505" s="40"/>
      <c r="C505" s="1"/>
      <c r="D505" s="41"/>
      <c r="E505" s="41"/>
      <c r="F505" s="43"/>
      <c r="G505" s="45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</row>
    <row r="506" spans="1:23" ht="15" x14ac:dyDescent="0.2">
      <c r="A506" s="40"/>
      <c r="B506" s="40"/>
      <c r="C506" s="1"/>
      <c r="D506" s="41"/>
      <c r="E506" s="41"/>
      <c r="F506" s="43"/>
      <c r="G506" s="45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</row>
    <row r="507" spans="1:23" ht="15" x14ac:dyDescent="0.2">
      <c r="A507" s="40"/>
      <c r="B507" s="40"/>
      <c r="C507" s="1"/>
      <c r="D507" s="41"/>
      <c r="E507" s="41"/>
      <c r="F507" s="43"/>
      <c r="G507" s="45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</row>
    <row r="508" spans="1:23" ht="15" x14ac:dyDescent="0.2">
      <c r="A508" s="40"/>
      <c r="B508" s="40"/>
      <c r="C508" s="1"/>
      <c r="D508" s="41"/>
      <c r="E508" s="41"/>
      <c r="F508" s="43"/>
      <c r="G508" s="45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</row>
    <row r="509" spans="1:23" ht="15" x14ac:dyDescent="0.2">
      <c r="A509" s="40"/>
      <c r="B509" s="40"/>
      <c r="C509" s="1"/>
      <c r="D509" s="41"/>
      <c r="E509" s="41"/>
      <c r="F509" s="43"/>
      <c r="G509" s="45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</row>
    <row r="510" spans="1:23" ht="15" x14ac:dyDescent="0.2">
      <c r="A510" s="40"/>
      <c r="B510" s="40"/>
      <c r="C510" s="1"/>
      <c r="D510" s="41"/>
      <c r="E510" s="41"/>
      <c r="F510" s="43"/>
      <c r="G510" s="45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</row>
    <row r="511" spans="1:23" ht="15" x14ac:dyDescent="0.2">
      <c r="A511" s="40"/>
      <c r="B511" s="40"/>
      <c r="C511" s="1"/>
      <c r="D511" s="41"/>
      <c r="E511" s="41"/>
      <c r="F511" s="43"/>
      <c r="G511" s="45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</row>
    <row r="512" spans="1:23" ht="15" x14ac:dyDescent="0.2">
      <c r="A512" s="40"/>
      <c r="B512" s="40"/>
      <c r="C512" s="1"/>
      <c r="D512" s="41"/>
      <c r="E512" s="41"/>
      <c r="F512" s="43"/>
      <c r="G512" s="45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</row>
    <row r="513" spans="1:23" ht="15" x14ac:dyDescent="0.2">
      <c r="A513" s="40"/>
      <c r="B513" s="40"/>
      <c r="C513" s="1"/>
      <c r="D513" s="41"/>
      <c r="E513" s="41"/>
      <c r="F513" s="43"/>
      <c r="G513" s="45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</row>
    <row r="514" spans="1:23" ht="15" x14ac:dyDescent="0.2">
      <c r="A514" s="40"/>
      <c r="B514" s="40"/>
      <c r="C514" s="1"/>
      <c r="D514" s="41"/>
      <c r="E514" s="41"/>
      <c r="F514" s="43"/>
      <c r="G514" s="45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</row>
    <row r="515" spans="1:23" ht="15" x14ac:dyDescent="0.2">
      <c r="A515" s="40"/>
      <c r="B515" s="40"/>
      <c r="C515" s="1"/>
      <c r="D515" s="41"/>
      <c r="E515" s="41"/>
      <c r="F515" s="43"/>
      <c r="G515" s="45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</row>
    <row r="516" spans="1:23" ht="15" x14ac:dyDescent="0.2">
      <c r="A516" s="40"/>
      <c r="B516" s="40"/>
      <c r="C516" s="1"/>
      <c r="D516" s="41"/>
      <c r="E516" s="41"/>
      <c r="F516" s="43"/>
      <c r="G516" s="45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</row>
    <row r="517" spans="1:23" ht="15" x14ac:dyDescent="0.2">
      <c r="A517" s="40"/>
      <c r="B517" s="40"/>
      <c r="C517" s="1"/>
      <c r="D517" s="41"/>
      <c r="E517" s="41"/>
      <c r="F517" s="43"/>
      <c r="G517" s="45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</row>
    <row r="518" spans="1:23" ht="15" x14ac:dyDescent="0.2">
      <c r="A518" s="40"/>
      <c r="B518" s="40"/>
      <c r="C518" s="1"/>
      <c r="D518" s="41"/>
      <c r="E518" s="41"/>
      <c r="F518" s="43"/>
      <c r="G518" s="45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</row>
    <row r="519" spans="1:23" ht="15" x14ac:dyDescent="0.2">
      <c r="A519" s="40"/>
      <c r="B519" s="40"/>
      <c r="C519" s="1"/>
      <c r="D519" s="41"/>
      <c r="E519" s="41"/>
      <c r="F519" s="43"/>
      <c r="G519" s="45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</row>
    <row r="520" spans="1:23" ht="15" x14ac:dyDescent="0.2">
      <c r="A520" s="40"/>
      <c r="B520" s="40"/>
      <c r="C520" s="1"/>
      <c r="D520" s="41"/>
      <c r="E520" s="41"/>
      <c r="F520" s="43"/>
      <c r="G520" s="45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</row>
    <row r="521" spans="1:23" ht="15" x14ac:dyDescent="0.2">
      <c r="A521" s="40"/>
      <c r="B521" s="40"/>
      <c r="C521" s="1"/>
      <c r="D521" s="41"/>
      <c r="E521" s="41"/>
      <c r="F521" s="43"/>
      <c r="G521" s="45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</row>
    <row r="522" spans="1:23" ht="15" x14ac:dyDescent="0.2">
      <c r="A522" s="40"/>
      <c r="B522" s="40"/>
      <c r="C522" s="1"/>
      <c r="D522" s="41"/>
      <c r="E522" s="41"/>
      <c r="F522" s="43"/>
      <c r="G522" s="45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</row>
    <row r="523" spans="1:23" ht="15" x14ac:dyDescent="0.2">
      <c r="A523" s="40"/>
      <c r="B523" s="40"/>
      <c r="C523" s="1"/>
      <c r="D523" s="41"/>
      <c r="E523" s="41"/>
      <c r="F523" s="43"/>
      <c r="G523" s="45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</row>
    <row r="524" spans="1:23" ht="15" x14ac:dyDescent="0.2">
      <c r="A524" s="40"/>
      <c r="B524" s="40"/>
      <c r="C524" s="1"/>
      <c r="D524" s="41"/>
      <c r="E524" s="41"/>
      <c r="F524" s="43"/>
      <c r="G524" s="45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</row>
    <row r="525" spans="1:23" ht="15" x14ac:dyDescent="0.2">
      <c r="A525" s="40"/>
      <c r="B525" s="40"/>
      <c r="C525" s="1"/>
      <c r="D525" s="41"/>
      <c r="E525" s="41"/>
      <c r="F525" s="43"/>
      <c r="G525" s="45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</row>
    <row r="526" spans="1:23" ht="15" x14ac:dyDescent="0.2">
      <c r="A526" s="40"/>
      <c r="B526" s="40"/>
      <c r="C526" s="1"/>
      <c r="D526" s="41"/>
      <c r="E526" s="41"/>
      <c r="F526" s="43"/>
      <c r="G526" s="45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</row>
    <row r="527" spans="1:23" ht="15" x14ac:dyDescent="0.2">
      <c r="A527" s="40"/>
      <c r="B527" s="40"/>
      <c r="C527" s="1"/>
      <c r="D527" s="41"/>
      <c r="E527" s="41"/>
      <c r="F527" s="43"/>
      <c r="G527" s="45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</row>
    <row r="528" spans="1:23" ht="15" x14ac:dyDescent="0.2">
      <c r="A528" s="40"/>
      <c r="B528" s="40"/>
      <c r="C528" s="1"/>
      <c r="D528" s="41"/>
      <c r="E528" s="41"/>
      <c r="F528" s="43"/>
      <c r="G528" s="45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</row>
    <row r="529" spans="1:23" ht="15" x14ac:dyDescent="0.2">
      <c r="A529" s="40"/>
      <c r="B529" s="40"/>
      <c r="C529" s="1"/>
      <c r="D529" s="41"/>
      <c r="E529" s="41"/>
      <c r="F529" s="43"/>
      <c r="G529" s="45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</row>
    <row r="530" spans="1:23" ht="15" x14ac:dyDescent="0.2">
      <c r="A530" s="40"/>
      <c r="B530" s="40"/>
      <c r="C530" s="1"/>
      <c r="D530" s="41"/>
      <c r="E530" s="41"/>
      <c r="F530" s="43"/>
      <c r="G530" s="45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</row>
    <row r="531" spans="1:23" ht="15" x14ac:dyDescent="0.2">
      <c r="A531" s="40"/>
      <c r="B531" s="40"/>
      <c r="C531" s="1"/>
      <c r="D531" s="41"/>
      <c r="E531" s="41"/>
      <c r="F531" s="43"/>
      <c r="G531" s="45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</row>
    <row r="532" spans="1:23" ht="15" x14ac:dyDescent="0.2">
      <c r="A532" s="40"/>
      <c r="B532" s="40"/>
      <c r="C532" s="1"/>
      <c r="D532" s="41"/>
      <c r="E532" s="41"/>
      <c r="F532" s="43"/>
      <c r="G532" s="45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</row>
    <row r="533" spans="1:23" ht="15" x14ac:dyDescent="0.2">
      <c r="A533" s="40"/>
      <c r="B533" s="40"/>
      <c r="C533" s="1"/>
      <c r="D533" s="41"/>
      <c r="E533" s="41"/>
      <c r="F533" s="43"/>
      <c r="G533" s="45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</row>
    <row r="534" spans="1:23" ht="15" x14ac:dyDescent="0.2">
      <c r="A534" s="40"/>
      <c r="B534" s="40"/>
      <c r="C534" s="1"/>
      <c r="D534" s="41"/>
      <c r="E534" s="41"/>
      <c r="F534" s="43"/>
      <c r="G534" s="45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</row>
    <row r="535" spans="1:23" ht="15" x14ac:dyDescent="0.2">
      <c r="A535" s="40"/>
      <c r="B535" s="40"/>
      <c r="C535" s="1"/>
      <c r="D535" s="41"/>
      <c r="E535" s="41"/>
      <c r="F535" s="43"/>
      <c r="G535" s="45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</row>
    <row r="536" spans="1:23" ht="15" x14ac:dyDescent="0.2">
      <c r="A536" s="40"/>
      <c r="B536" s="40"/>
      <c r="C536" s="1"/>
      <c r="D536" s="41"/>
      <c r="E536" s="41"/>
      <c r="F536" s="43"/>
      <c r="G536" s="45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</row>
    <row r="537" spans="1:23" ht="15" x14ac:dyDescent="0.2">
      <c r="A537" s="40"/>
      <c r="B537" s="40"/>
      <c r="C537" s="1"/>
      <c r="D537" s="41"/>
      <c r="E537" s="41"/>
      <c r="F537" s="43"/>
      <c r="G537" s="45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</row>
    <row r="538" spans="1:23" ht="15" x14ac:dyDescent="0.2">
      <c r="A538" s="40"/>
      <c r="B538" s="40"/>
      <c r="C538" s="1"/>
      <c r="D538" s="41"/>
      <c r="E538" s="41"/>
      <c r="F538" s="43"/>
      <c r="G538" s="45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</row>
    <row r="539" spans="1:23" ht="15" x14ac:dyDescent="0.2">
      <c r="A539" s="40"/>
      <c r="B539" s="40"/>
      <c r="C539" s="1"/>
      <c r="D539" s="41"/>
      <c r="E539" s="41"/>
      <c r="F539" s="43"/>
      <c r="G539" s="45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</row>
    <row r="540" spans="1:23" ht="15" x14ac:dyDescent="0.2">
      <c r="A540" s="40"/>
      <c r="B540" s="40"/>
      <c r="C540" s="1"/>
      <c r="D540" s="41"/>
      <c r="E540" s="41"/>
      <c r="F540" s="43"/>
      <c r="G540" s="45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</row>
    <row r="541" spans="1:23" ht="15" x14ac:dyDescent="0.2">
      <c r="A541" s="40"/>
      <c r="B541" s="40"/>
      <c r="C541" s="1"/>
      <c r="D541" s="41"/>
      <c r="E541" s="41"/>
      <c r="F541" s="43"/>
      <c r="G541" s="45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</row>
    <row r="542" spans="1:23" ht="15" x14ac:dyDescent="0.2">
      <c r="A542" s="40"/>
      <c r="B542" s="40"/>
      <c r="C542" s="1"/>
      <c r="D542" s="41"/>
      <c r="E542" s="41"/>
      <c r="F542" s="43"/>
      <c r="G542" s="45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</row>
    <row r="543" spans="1:23" ht="15" x14ac:dyDescent="0.2">
      <c r="A543" s="40"/>
      <c r="B543" s="40"/>
      <c r="C543" s="1"/>
      <c r="D543" s="41"/>
      <c r="E543" s="41"/>
      <c r="F543" s="43"/>
      <c r="G543" s="45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</row>
    <row r="544" spans="1:23" ht="15" x14ac:dyDescent="0.2">
      <c r="A544" s="40"/>
      <c r="B544" s="40"/>
      <c r="C544" s="1"/>
      <c r="D544" s="41"/>
      <c r="E544" s="41"/>
      <c r="F544" s="43"/>
      <c r="G544" s="45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</row>
    <row r="545" spans="1:23" ht="15" x14ac:dyDescent="0.2">
      <c r="A545" s="40"/>
      <c r="B545" s="40"/>
      <c r="C545" s="1"/>
      <c r="D545" s="41"/>
      <c r="E545" s="41"/>
      <c r="F545" s="43"/>
      <c r="G545" s="45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</row>
    <row r="546" spans="1:23" ht="15" x14ac:dyDescent="0.2">
      <c r="A546" s="40"/>
      <c r="B546" s="40"/>
      <c r="C546" s="1"/>
      <c r="D546" s="41"/>
      <c r="E546" s="41"/>
      <c r="F546" s="43"/>
      <c r="G546" s="45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</row>
    <row r="547" spans="1:23" ht="15" x14ac:dyDescent="0.2">
      <c r="A547" s="40"/>
      <c r="B547" s="40"/>
      <c r="C547" s="1"/>
      <c r="D547" s="41"/>
      <c r="E547" s="41"/>
      <c r="F547" s="43"/>
      <c r="G547" s="45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</row>
    <row r="548" spans="1:23" ht="15" x14ac:dyDescent="0.2">
      <c r="A548" s="40"/>
      <c r="B548" s="40"/>
      <c r="C548" s="1"/>
      <c r="D548" s="41"/>
      <c r="E548" s="41"/>
      <c r="F548" s="43"/>
      <c r="G548" s="45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</row>
    <row r="549" spans="1:23" ht="15" x14ac:dyDescent="0.2">
      <c r="A549" s="40"/>
      <c r="B549" s="40"/>
      <c r="C549" s="1"/>
      <c r="D549" s="41"/>
      <c r="E549" s="41"/>
      <c r="F549" s="43"/>
      <c r="G549" s="45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</row>
    <row r="550" spans="1:23" ht="15" x14ac:dyDescent="0.2">
      <c r="A550" s="40"/>
      <c r="B550" s="40"/>
      <c r="C550" s="1"/>
      <c r="D550" s="41"/>
      <c r="E550" s="41"/>
      <c r="F550" s="43"/>
      <c r="G550" s="45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</row>
    <row r="551" spans="1:23" ht="15" x14ac:dyDescent="0.2">
      <c r="A551" s="40"/>
      <c r="B551" s="40"/>
      <c r="C551" s="1"/>
      <c r="D551" s="41"/>
      <c r="E551" s="41"/>
      <c r="F551" s="43"/>
      <c r="G551" s="45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</row>
    <row r="552" spans="1:23" ht="15" x14ac:dyDescent="0.2">
      <c r="A552" s="40"/>
      <c r="B552" s="40"/>
      <c r="C552" s="1"/>
      <c r="D552" s="41"/>
      <c r="E552" s="41"/>
      <c r="F552" s="43"/>
      <c r="G552" s="45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</row>
    <row r="553" spans="1:23" ht="15" x14ac:dyDescent="0.2">
      <c r="A553" s="40"/>
      <c r="B553" s="40"/>
      <c r="C553" s="1"/>
      <c r="D553" s="41"/>
      <c r="E553" s="41"/>
      <c r="F553" s="43"/>
      <c r="G553" s="45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</row>
    <row r="554" spans="1:23" ht="15" x14ac:dyDescent="0.2">
      <c r="A554" s="40"/>
      <c r="B554" s="40"/>
      <c r="C554" s="1"/>
      <c r="D554" s="41"/>
      <c r="E554" s="41"/>
      <c r="F554" s="43"/>
      <c r="G554" s="45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</row>
    <row r="555" spans="1:23" ht="15" x14ac:dyDescent="0.2">
      <c r="A555" s="40"/>
      <c r="B555" s="40"/>
      <c r="C555" s="1"/>
      <c r="D555" s="41"/>
      <c r="E555" s="41"/>
      <c r="F555" s="43"/>
      <c r="G555" s="45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</row>
    <row r="556" spans="1:23" ht="15" x14ac:dyDescent="0.2">
      <c r="A556" s="40"/>
      <c r="B556" s="40"/>
      <c r="C556" s="1"/>
      <c r="D556" s="41"/>
      <c r="E556" s="41"/>
      <c r="F556" s="43"/>
      <c r="G556" s="45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</row>
    <row r="557" spans="1:23" ht="15" x14ac:dyDescent="0.2">
      <c r="A557" s="40"/>
      <c r="B557" s="40"/>
      <c r="C557" s="1"/>
      <c r="D557" s="41"/>
      <c r="E557" s="41"/>
      <c r="F557" s="43"/>
      <c r="G557" s="45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</row>
    <row r="558" spans="1:23" ht="15" x14ac:dyDescent="0.2">
      <c r="A558" s="40"/>
      <c r="B558" s="40"/>
      <c r="C558" s="1"/>
      <c r="D558" s="41"/>
      <c r="E558" s="41"/>
      <c r="F558" s="43"/>
      <c r="G558" s="45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</row>
    <row r="559" spans="1:23" ht="15" x14ac:dyDescent="0.2">
      <c r="A559" s="40"/>
      <c r="B559" s="40"/>
      <c r="C559" s="1"/>
      <c r="D559" s="41"/>
      <c r="E559" s="41"/>
      <c r="F559" s="43"/>
      <c r="G559" s="45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</row>
    <row r="560" spans="1:23" ht="15" x14ac:dyDescent="0.2">
      <c r="A560" s="40"/>
      <c r="B560" s="40"/>
      <c r="C560" s="1"/>
      <c r="D560" s="41"/>
      <c r="E560" s="41"/>
      <c r="F560" s="43"/>
      <c r="G560" s="45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</row>
    <row r="561" spans="1:23" ht="15" x14ac:dyDescent="0.2">
      <c r="A561" s="40"/>
      <c r="B561" s="40"/>
      <c r="C561" s="1"/>
      <c r="D561" s="41"/>
      <c r="E561" s="41"/>
      <c r="F561" s="43"/>
      <c r="G561" s="45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</row>
    <row r="562" spans="1:23" ht="15" x14ac:dyDescent="0.2">
      <c r="A562" s="40"/>
      <c r="B562" s="40"/>
      <c r="C562" s="1"/>
      <c r="D562" s="41"/>
      <c r="E562" s="41"/>
      <c r="F562" s="43"/>
      <c r="G562" s="45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</row>
    <row r="563" spans="1:23" ht="15" x14ac:dyDescent="0.2">
      <c r="A563" s="40"/>
      <c r="B563" s="40"/>
      <c r="C563" s="1"/>
      <c r="D563" s="41"/>
      <c r="E563" s="41"/>
      <c r="F563" s="43"/>
      <c r="G563" s="45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</row>
    <row r="564" spans="1:23" ht="15" x14ac:dyDescent="0.2">
      <c r="A564" s="40"/>
      <c r="B564" s="40"/>
      <c r="C564" s="1"/>
      <c r="D564" s="41"/>
      <c r="E564" s="41"/>
      <c r="F564" s="43"/>
      <c r="G564" s="45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</row>
    <row r="565" spans="1:23" ht="15" x14ac:dyDescent="0.2">
      <c r="A565" s="40"/>
      <c r="B565" s="40"/>
      <c r="C565" s="1"/>
      <c r="D565" s="41"/>
      <c r="E565" s="41"/>
      <c r="F565" s="43"/>
      <c r="G565" s="45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</row>
    <row r="566" spans="1:23" ht="15" x14ac:dyDescent="0.2">
      <c r="A566" s="40"/>
      <c r="B566" s="40"/>
      <c r="C566" s="1"/>
      <c r="D566" s="41"/>
      <c r="E566" s="41"/>
      <c r="F566" s="43"/>
      <c r="G566" s="45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</row>
    <row r="567" spans="1:23" ht="15" x14ac:dyDescent="0.2">
      <c r="A567" s="40"/>
      <c r="B567" s="40"/>
      <c r="C567" s="1"/>
      <c r="D567" s="41"/>
      <c r="E567" s="41"/>
      <c r="F567" s="43"/>
      <c r="G567" s="45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</row>
    <row r="568" spans="1:23" ht="15" x14ac:dyDescent="0.2">
      <c r="A568" s="40"/>
      <c r="B568" s="40"/>
      <c r="C568" s="1"/>
      <c r="D568" s="41"/>
      <c r="E568" s="41"/>
      <c r="F568" s="43"/>
      <c r="G568" s="45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</row>
    <row r="569" spans="1:23" ht="15" x14ac:dyDescent="0.2">
      <c r="A569" s="40"/>
      <c r="B569" s="40"/>
      <c r="C569" s="1"/>
      <c r="D569" s="41"/>
      <c r="E569" s="41"/>
      <c r="F569" s="43"/>
      <c r="G569" s="45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</row>
    <row r="570" spans="1:23" ht="15" x14ac:dyDescent="0.2">
      <c r="A570" s="40"/>
      <c r="B570" s="40"/>
      <c r="C570" s="1"/>
      <c r="D570" s="41"/>
      <c r="E570" s="41"/>
      <c r="F570" s="43"/>
      <c r="G570" s="45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</row>
    <row r="571" spans="1:23" ht="15" x14ac:dyDescent="0.2">
      <c r="A571" s="40"/>
      <c r="B571" s="40"/>
      <c r="C571" s="1"/>
      <c r="D571" s="41"/>
      <c r="E571" s="41"/>
      <c r="F571" s="43"/>
      <c r="G571" s="45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</row>
    <row r="572" spans="1:23" ht="15" x14ac:dyDescent="0.2">
      <c r="A572" s="40"/>
      <c r="B572" s="40"/>
      <c r="C572" s="1"/>
      <c r="D572" s="41"/>
      <c r="E572" s="41"/>
      <c r="F572" s="43"/>
      <c r="G572" s="45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</row>
    <row r="573" spans="1:23" ht="15" x14ac:dyDescent="0.2">
      <c r="A573" s="40"/>
      <c r="B573" s="40"/>
      <c r="C573" s="1"/>
      <c r="D573" s="41"/>
      <c r="E573" s="41"/>
      <c r="F573" s="43"/>
      <c r="G573" s="45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</row>
    <row r="574" spans="1:23" ht="15" x14ac:dyDescent="0.2">
      <c r="A574" s="40"/>
      <c r="B574" s="40"/>
      <c r="C574" s="1"/>
      <c r="D574" s="41"/>
      <c r="E574" s="41"/>
      <c r="F574" s="43"/>
      <c r="G574" s="45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</row>
    <row r="575" spans="1:23" ht="15" x14ac:dyDescent="0.2">
      <c r="A575" s="40"/>
      <c r="B575" s="40"/>
      <c r="C575" s="1"/>
      <c r="D575" s="41"/>
      <c r="E575" s="41"/>
      <c r="F575" s="43"/>
      <c r="G575" s="45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</row>
    <row r="576" spans="1:23" ht="15" x14ac:dyDescent="0.2">
      <c r="A576" s="40"/>
      <c r="B576" s="40"/>
      <c r="C576" s="1"/>
      <c r="D576" s="41"/>
      <c r="E576" s="41"/>
      <c r="F576" s="43"/>
      <c r="G576" s="45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</row>
    <row r="577" spans="1:23" ht="15" x14ac:dyDescent="0.2">
      <c r="A577" s="40"/>
      <c r="B577" s="40"/>
      <c r="C577" s="1"/>
      <c r="D577" s="41"/>
      <c r="E577" s="41"/>
      <c r="F577" s="43"/>
      <c r="G577" s="45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</row>
    <row r="578" spans="1:23" ht="15" x14ac:dyDescent="0.2">
      <c r="A578" s="40"/>
      <c r="B578" s="40"/>
      <c r="C578" s="1"/>
      <c r="D578" s="41"/>
      <c r="E578" s="41"/>
      <c r="F578" s="43"/>
      <c r="G578" s="45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</row>
    <row r="579" spans="1:23" ht="15" x14ac:dyDescent="0.2">
      <c r="A579" s="40"/>
      <c r="B579" s="40"/>
      <c r="C579" s="1"/>
      <c r="D579" s="41"/>
      <c r="E579" s="41"/>
      <c r="F579" s="43"/>
      <c r="G579" s="45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</row>
    <row r="580" spans="1:23" ht="15" x14ac:dyDescent="0.2">
      <c r="A580" s="40"/>
      <c r="B580" s="40"/>
      <c r="C580" s="1"/>
      <c r="D580" s="41"/>
      <c r="E580" s="41"/>
      <c r="F580" s="43"/>
      <c r="G580" s="45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</row>
    <row r="581" spans="1:23" ht="15" x14ac:dyDescent="0.2">
      <c r="A581" s="40"/>
      <c r="B581" s="40"/>
      <c r="C581" s="1"/>
      <c r="D581" s="41"/>
      <c r="E581" s="41"/>
      <c r="F581" s="43"/>
      <c r="G581" s="45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</row>
    <row r="582" spans="1:23" ht="15" x14ac:dyDescent="0.2">
      <c r="A582" s="40"/>
      <c r="B582" s="40"/>
      <c r="C582" s="1"/>
      <c r="D582" s="41"/>
      <c r="E582" s="41"/>
      <c r="F582" s="43"/>
      <c r="G582" s="45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</row>
    <row r="583" spans="1:23" ht="15" x14ac:dyDescent="0.2">
      <c r="A583" s="40"/>
      <c r="B583" s="40"/>
      <c r="C583" s="1"/>
      <c r="D583" s="41"/>
      <c r="E583" s="41"/>
      <c r="F583" s="43"/>
      <c r="G583" s="45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</row>
    <row r="584" spans="1:23" ht="15" x14ac:dyDescent="0.2">
      <c r="A584" s="40"/>
      <c r="B584" s="40"/>
      <c r="C584" s="1"/>
      <c r="D584" s="41"/>
      <c r="E584" s="41"/>
      <c r="F584" s="43"/>
      <c r="G584" s="45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</row>
    <row r="585" spans="1:23" ht="15" x14ac:dyDescent="0.2">
      <c r="A585" s="40"/>
      <c r="B585" s="40"/>
      <c r="C585" s="1"/>
      <c r="D585" s="41"/>
      <c r="E585" s="41"/>
      <c r="F585" s="43"/>
      <c r="G585" s="45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</row>
    <row r="586" spans="1:23" ht="15" x14ac:dyDescent="0.2">
      <c r="A586" s="40"/>
      <c r="B586" s="40"/>
      <c r="C586" s="1"/>
      <c r="D586" s="41"/>
      <c r="E586" s="41"/>
      <c r="F586" s="43"/>
      <c r="G586" s="45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</row>
    <row r="587" spans="1:23" ht="15" x14ac:dyDescent="0.2">
      <c r="A587" s="40"/>
      <c r="B587" s="40"/>
      <c r="C587" s="1"/>
      <c r="D587" s="41"/>
      <c r="E587" s="41"/>
      <c r="F587" s="43"/>
      <c r="G587" s="45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</row>
    <row r="588" spans="1:23" ht="15" x14ac:dyDescent="0.2">
      <c r="A588" s="40"/>
      <c r="B588" s="40"/>
      <c r="C588" s="1"/>
      <c r="D588" s="41"/>
      <c r="E588" s="41"/>
      <c r="F588" s="43"/>
      <c r="G588" s="45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</row>
    <row r="589" spans="1:23" ht="15" x14ac:dyDescent="0.2">
      <c r="A589" s="40"/>
      <c r="B589" s="40"/>
      <c r="C589" s="1"/>
      <c r="D589" s="41"/>
      <c r="E589" s="41"/>
      <c r="F589" s="43"/>
      <c r="G589" s="45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</row>
    <row r="590" spans="1:23" ht="15" x14ac:dyDescent="0.2">
      <c r="A590" s="40"/>
      <c r="B590" s="40"/>
      <c r="C590" s="1"/>
      <c r="D590" s="41"/>
      <c r="E590" s="41"/>
      <c r="F590" s="43"/>
      <c r="G590" s="45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</row>
    <row r="591" spans="1:23" ht="15" x14ac:dyDescent="0.2">
      <c r="A591" s="40"/>
      <c r="B591" s="40"/>
      <c r="C591" s="1"/>
      <c r="D591" s="41"/>
      <c r="E591" s="41"/>
      <c r="F591" s="43"/>
      <c r="G591" s="45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</row>
    <row r="592" spans="1:23" ht="15" x14ac:dyDescent="0.2">
      <c r="A592" s="40"/>
      <c r="B592" s="40"/>
      <c r="C592" s="1"/>
      <c r="D592" s="41"/>
      <c r="E592" s="41"/>
      <c r="F592" s="43"/>
      <c r="G592" s="45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</row>
    <row r="593" spans="1:23" ht="15" x14ac:dyDescent="0.2">
      <c r="A593" s="40"/>
      <c r="B593" s="40"/>
      <c r="C593" s="1"/>
      <c r="D593" s="41"/>
      <c r="E593" s="41"/>
      <c r="F593" s="43"/>
      <c r="G593" s="45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</row>
    <row r="594" spans="1:23" ht="15" x14ac:dyDescent="0.2">
      <c r="A594" s="40"/>
      <c r="B594" s="40"/>
      <c r="C594" s="1"/>
      <c r="D594" s="41"/>
      <c r="E594" s="41"/>
      <c r="F594" s="43"/>
      <c r="G594" s="45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</row>
    <row r="595" spans="1:23" ht="15" x14ac:dyDescent="0.2">
      <c r="A595" s="40"/>
      <c r="B595" s="40"/>
      <c r="C595" s="1"/>
      <c r="D595" s="41"/>
      <c r="E595" s="41"/>
      <c r="F595" s="43"/>
      <c r="G595" s="45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</row>
    <row r="596" spans="1:23" ht="15" x14ac:dyDescent="0.2">
      <c r="A596" s="40"/>
      <c r="B596" s="40"/>
      <c r="C596" s="1"/>
      <c r="D596" s="41"/>
      <c r="E596" s="41"/>
      <c r="F596" s="43"/>
      <c r="G596" s="45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</row>
    <row r="597" spans="1:23" ht="15" x14ac:dyDescent="0.2">
      <c r="A597" s="40"/>
      <c r="B597" s="40"/>
      <c r="C597" s="1"/>
      <c r="D597" s="41"/>
      <c r="E597" s="41"/>
      <c r="F597" s="43"/>
      <c r="G597" s="45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</row>
    <row r="598" spans="1:23" ht="15" x14ac:dyDescent="0.2">
      <c r="A598" s="40"/>
      <c r="B598" s="40"/>
      <c r="C598" s="1"/>
      <c r="D598" s="41"/>
      <c r="E598" s="41"/>
      <c r="F598" s="43"/>
      <c r="G598" s="45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</row>
    <row r="599" spans="1:23" ht="15" x14ac:dyDescent="0.2">
      <c r="A599" s="40"/>
      <c r="B599" s="40"/>
      <c r="C599" s="1"/>
      <c r="D599" s="41"/>
      <c r="E599" s="41"/>
      <c r="F599" s="43"/>
      <c r="G599" s="45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</row>
    <row r="600" spans="1:23" ht="15" x14ac:dyDescent="0.2">
      <c r="A600" s="40"/>
      <c r="B600" s="40"/>
      <c r="C600" s="1"/>
      <c r="D600" s="41"/>
      <c r="E600" s="41"/>
      <c r="F600" s="43"/>
      <c r="G600" s="45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</row>
    <row r="601" spans="1:23" ht="15" x14ac:dyDescent="0.2">
      <c r="A601" s="40"/>
      <c r="B601" s="40"/>
      <c r="C601" s="1"/>
      <c r="D601" s="41"/>
      <c r="E601" s="41"/>
      <c r="F601" s="43"/>
      <c r="G601" s="45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</row>
    <row r="602" spans="1:23" ht="15" x14ac:dyDescent="0.2">
      <c r="A602" s="40"/>
      <c r="B602" s="40"/>
      <c r="C602" s="1"/>
      <c r="D602" s="41"/>
      <c r="E602" s="41"/>
      <c r="F602" s="43"/>
      <c r="G602" s="45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</row>
    <row r="603" spans="1:23" ht="15" x14ac:dyDescent="0.2">
      <c r="A603" s="40"/>
      <c r="B603" s="40"/>
      <c r="C603" s="1"/>
      <c r="D603" s="41"/>
      <c r="E603" s="41"/>
      <c r="F603" s="43"/>
      <c r="G603" s="45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</row>
    <row r="604" spans="1:23" ht="15" x14ac:dyDescent="0.2">
      <c r="A604" s="40"/>
      <c r="B604" s="40"/>
      <c r="C604" s="1"/>
      <c r="D604" s="41"/>
      <c r="E604" s="41"/>
      <c r="F604" s="43"/>
      <c r="G604" s="45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</row>
    <row r="605" spans="1:23" ht="15" x14ac:dyDescent="0.2">
      <c r="A605" s="40"/>
      <c r="B605" s="40"/>
      <c r="C605" s="1"/>
      <c r="D605" s="41"/>
      <c r="E605" s="41"/>
      <c r="F605" s="43"/>
      <c r="G605" s="45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</row>
    <row r="606" spans="1:23" ht="15" x14ac:dyDescent="0.2">
      <c r="A606" s="40"/>
      <c r="B606" s="40"/>
      <c r="C606" s="1"/>
      <c r="D606" s="41"/>
      <c r="E606" s="41"/>
      <c r="F606" s="43"/>
      <c r="G606" s="45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</row>
    <row r="607" spans="1:23" ht="15" x14ac:dyDescent="0.2">
      <c r="A607" s="40"/>
      <c r="B607" s="40"/>
      <c r="C607" s="1"/>
      <c r="D607" s="41"/>
      <c r="E607" s="41"/>
      <c r="F607" s="43"/>
      <c r="G607" s="45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</row>
    <row r="608" spans="1:23" ht="15" x14ac:dyDescent="0.2">
      <c r="A608" s="40"/>
      <c r="B608" s="40"/>
      <c r="C608" s="1"/>
      <c r="D608" s="41"/>
      <c r="E608" s="41"/>
      <c r="F608" s="43"/>
      <c r="G608" s="45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</row>
    <row r="609" spans="1:23" ht="15" x14ac:dyDescent="0.2">
      <c r="A609" s="40"/>
      <c r="B609" s="40"/>
      <c r="C609" s="1"/>
      <c r="D609" s="41"/>
      <c r="E609" s="41"/>
      <c r="F609" s="43"/>
      <c r="G609" s="45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</row>
    <row r="610" spans="1:23" ht="15" x14ac:dyDescent="0.2">
      <c r="A610" s="40"/>
      <c r="B610" s="40"/>
      <c r="C610" s="1"/>
      <c r="D610" s="41"/>
      <c r="E610" s="41"/>
      <c r="F610" s="43"/>
      <c r="G610" s="45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</row>
    <row r="611" spans="1:23" ht="15" x14ac:dyDescent="0.2">
      <c r="A611" s="40"/>
      <c r="B611" s="40"/>
      <c r="C611" s="1"/>
      <c r="D611" s="41"/>
      <c r="E611" s="41"/>
      <c r="F611" s="43"/>
      <c r="G611" s="45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</row>
    <row r="612" spans="1:23" ht="15" x14ac:dyDescent="0.2">
      <c r="A612" s="40"/>
      <c r="B612" s="40"/>
      <c r="C612" s="1"/>
      <c r="D612" s="41"/>
      <c r="E612" s="41"/>
      <c r="F612" s="43"/>
      <c r="G612" s="45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</row>
    <row r="613" spans="1:23" ht="15" x14ac:dyDescent="0.2">
      <c r="A613" s="40"/>
      <c r="B613" s="40"/>
      <c r="C613" s="1"/>
      <c r="D613" s="41"/>
      <c r="E613" s="41"/>
      <c r="F613" s="43"/>
      <c r="G613" s="45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</row>
    <row r="614" spans="1:23" ht="15" x14ac:dyDescent="0.2">
      <c r="A614" s="40"/>
      <c r="B614" s="40"/>
      <c r="C614" s="1"/>
      <c r="D614" s="41"/>
      <c r="E614" s="41"/>
      <c r="F614" s="43"/>
      <c r="G614" s="45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</row>
    <row r="615" spans="1:23" ht="15" x14ac:dyDescent="0.2">
      <c r="A615" s="40"/>
      <c r="B615" s="40"/>
      <c r="C615" s="1"/>
      <c r="D615" s="41"/>
      <c r="E615" s="41"/>
      <c r="F615" s="43"/>
      <c r="G615" s="45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</row>
    <row r="616" spans="1:23" ht="15" x14ac:dyDescent="0.2">
      <c r="A616" s="40"/>
      <c r="B616" s="40"/>
      <c r="C616" s="1"/>
      <c r="D616" s="41"/>
      <c r="E616" s="41"/>
      <c r="F616" s="43"/>
      <c r="G616" s="45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</row>
    <row r="617" spans="1:23" ht="15" x14ac:dyDescent="0.2">
      <c r="A617" s="40"/>
      <c r="B617" s="40"/>
      <c r="C617" s="1"/>
      <c r="D617" s="41"/>
      <c r="E617" s="41"/>
      <c r="F617" s="43"/>
      <c r="G617" s="45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</row>
    <row r="618" spans="1:23" ht="15" x14ac:dyDescent="0.2">
      <c r="A618" s="40"/>
      <c r="B618" s="40"/>
      <c r="C618" s="1"/>
      <c r="D618" s="41"/>
      <c r="E618" s="41"/>
      <c r="F618" s="43"/>
      <c r="G618" s="45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</row>
    <row r="619" spans="1:23" ht="15" x14ac:dyDescent="0.2">
      <c r="A619" s="40"/>
      <c r="B619" s="40"/>
      <c r="C619" s="1"/>
      <c r="D619" s="41"/>
      <c r="E619" s="41"/>
      <c r="F619" s="43"/>
      <c r="G619" s="45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</row>
    <row r="620" spans="1:23" ht="15" x14ac:dyDescent="0.2">
      <c r="A620" s="40"/>
      <c r="B620" s="40"/>
      <c r="C620" s="1"/>
      <c r="D620" s="41"/>
      <c r="E620" s="41"/>
      <c r="F620" s="43"/>
      <c r="G620" s="45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</row>
    <row r="621" spans="1:23" ht="15" x14ac:dyDescent="0.2">
      <c r="A621" s="40"/>
      <c r="B621" s="40"/>
      <c r="C621" s="1"/>
      <c r="D621" s="41"/>
      <c r="E621" s="41"/>
      <c r="F621" s="43"/>
      <c r="G621" s="45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</row>
    <row r="622" spans="1:23" ht="15" x14ac:dyDescent="0.2">
      <c r="A622" s="40"/>
      <c r="B622" s="40"/>
      <c r="C622" s="1"/>
      <c r="D622" s="41"/>
      <c r="E622" s="41"/>
      <c r="F622" s="43"/>
      <c r="G622" s="45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</row>
    <row r="623" spans="1:23" ht="15" x14ac:dyDescent="0.2">
      <c r="A623" s="40"/>
      <c r="B623" s="40"/>
      <c r="C623" s="1"/>
      <c r="D623" s="41"/>
      <c r="E623" s="41"/>
      <c r="F623" s="43"/>
      <c r="G623" s="45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</row>
    <row r="624" spans="1:23" ht="15" x14ac:dyDescent="0.2">
      <c r="A624" s="40"/>
      <c r="B624" s="40"/>
      <c r="C624" s="1"/>
      <c r="D624" s="41"/>
      <c r="E624" s="41"/>
      <c r="F624" s="43"/>
      <c r="G624" s="45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</row>
    <row r="625" spans="1:23" ht="15" x14ac:dyDescent="0.2">
      <c r="A625" s="40"/>
      <c r="B625" s="40"/>
      <c r="C625" s="1"/>
      <c r="D625" s="41"/>
      <c r="E625" s="41"/>
      <c r="F625" s="43"/>
      <c r="G625" s="45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</row>
    <row r="626" spans="1:23" ht="15" x14ac:dyDescent="0.2">
      <c r="A626" s="40"/>
      <c r="B626" s="40"/>
      <c r="C626" s="1"/>
      <c r="D626" s="41"/>
      <c r="E626" s="41"/>
      <c r="F626" s="43"/>
      <c r="G626" s="45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</row>
    <row r="627" spans="1:23" ht="15" x14ac:dyDescent="0.2">
      <c r="A627" s="40"/>
      <c r="B627" s="40"/>
      <c r="C627" s="1"/>
      <c r="D627" s="41"/>
      <c r="E627" s="41"/>
      <c r="F627" s="43"/>
      <c r="G627" s="45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</row>
    <row r="628" spans="1:23" ht="15" x14ac:dyDescent="0.2">
      <c r="A628" s="40"/>
      <c r="B628" s="40"/>
      <c r="C628" s="1"/>
      <c r="D628" s="41"/>
      <c r="E628" s="41"/>
      <c r="F628" s="43"/>
      <c r="G628" s="45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</row>
    <row r="629" spans="1:23" ht="15" x14ac:dyDescent="0.2">
      <c r="A629" s="40"/>
      <c r="B629" s="40"/>
      <c r="C629" s="1"/>
      <c r="D629" s="41"/>
      <c r="E629" s="41"/>
      <c r="F629" s="43"/>
      <c r="G629" s="45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</row>
    <row r="630" spans="1:23" ht="15" x14ac:dyDescent="0.2">
      <c r="A630" s="40"/>
      <c r="B630" s="40"/>
      <c r="C630" s="1"/>
      <c r="D630" s="41"/>
      <c r="E630" s="41"/>
      <c r="F630" s="43"/>
      <c r="G630" s="45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</row>
    <row r="631" spans="1:23" ht="15" x14ac:dyDescent="0.2">
      <c r="A631" s="40"/>
      <c r="B631" s="40"/>
      <c r="C631" s="1"/>
      <c r="D631" s="41"/>
      <c r="E631" s="41"/>
      <c r="F631" s="43"/>
      <c r="G631" s="45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</row>
    <row r="632" spans="1:23" ht="15" x14ac:dyDescent="0.2">
      <c r="A632" s="40"/>
      <c r="B632" s="40"/>
      <c r="C632" s="1"/>
      <c r="D632" s="41"/>
      <c r="E632" s="41"/>
      <c r="F632" s="43"/>
      <c r="G632" s="45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</row>
    <row r="633" spans="1:23" ht="15" x14ac:dyDescent="0.2">
      <c r="A633" s="40"/>
      <c r="B633" s="40"/>
      <c r="C633" s="1"/>
      <c r="D633" s="41"/>
      <c r="E633" s="41"/>
      <c r="F633" s="43"/>
      <c r="G633" s="45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</row>
    <row r="634" spans="1:23" ht="15" x14ac:dyDescent="0.2">
      <c r="A634" s="40"/>
      <c r="B634" s="40"/>
      <c r="C634" s="1"/>
      <c r="D634" s="41"/>
      <c r="E634" s="41"/>
      <c r="F634" s="43"/>
      <c r="G634" s="45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</row>
    <row r="635" spans="1:23" ht="15" x14ac:dyDescent="0.2">
      <c r="A635" s="40"/>
      <c r="B635" s="40"/>
      <c r="C635" s="1"/>
      <c r="D635" s="41"/>
      <c r="E635" s="41"/>
      <c r="F635" s="43"/>
      <c r="G635" s="45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</row>
    <row r="636" spans="1:23" ht="15" x14ac:dyDescent="0.2">
      <c r="A636" s="40"/>
      <c r="B636" s="40"/>
      <c r="C636" s="1"/>
      <c r="D636" s="41"/>
      <c r="E636" s="41"/>
      <c r="F636" s="43"/>
      <c r="G636" s="45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</row>
    <row r="637" spans="1:23" ht="15" x14ac:dyDescent="0.2">
      <c r="A637" s="40"/>
      <c r="B637" s="40"/>
      <c r="C637" s="1"/>
      <c r="D637" s="41"/>
      <c r="E637" s="41"/>
      <c r="F637" s="43"/>
      <c r="G637" s="45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</row>
    <row r="638" spans="1:23" ht="15" x14ac:dyDescent="0.2">
      <c r="A638" s="40"/>
      <c r="B638" s="40"/>
      <c r="C638" s="1"/>
      <c r="D638" s="41"/>
      <c r="E638" s="41"/>
      <c r="F638" s="43"/>
      <c r="G638" s="45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</row>
    <row r="639" spans="1:23" ht="15" x14ac:dyDescent="0.2">
      <c r="A639" s="40"/>
      <c r="B639" s="40"/>
      <c r="C639" s="1"/>
      <c r="D639" s="41"/>
      <c r="E639" s="41"/>
      <c r="F639" s="43"/>
      <c r="G639" s="45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</row>
    <row r="640" spans="1:23" ht="15" x14ac:dyDescent="0.2">
      <c r="A640" s="40"/>
      <c r="B640" s="40"/>
      <c r="C640" s="1"/>
      <c r="D640" s="41"/>
      <c r="E640" s="41"/>
      <c r="F640" s="43"/>
      <c r="G640" s="45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</row>
    <row r="641" spans="1:23" ht="15" x14ac:dyDescent="0.2">
      <c r="A641" s="40"/>
      <c r="B641" s="40"/>
      <c r="C641" s="1"/>
      <c r="D641" s="41"/>
      <c r="E641" s="41"/>
      <c r="F641" s="43"/>
      <c r="G641" s="45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</row>
    <row r="642" spans="1:23" ht="15" x14ac:dyDescent="0.2">
      <c r="A642" s="40"/>
      <c r="B642" s="40"/>
      <c r="C642" s="1"/>
      <c r="D642" s="41"/>
      <c r="E642" s="41"/>
      <c r="F642" s="43"/>
      <c r="G642" s="45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</row>
    <row r="643" spans="1:23" ht="15" x14ac:dyDescent="0.2">
      <c r="A643" s="40"/>
      <c r="B643" s="40"/>
      <c r="C643" s="1"/>
      <c r="D643" s="41"/>
      <c r="E643" s="41"/>
      <c r="F643" s="43"/>
      <c r="G643" s="45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</row>
    <row r="644" spans="1:23" ht="15" x14ac:dyDescent="0.2">
      <c r="A644" s="40"/>
      <c r="B644" s="40"/>
      <c r="C644" s="1"/>
      <c r="D644" s="41"/>
      <c r="E644" s="41"/>
      <c r="F644" s="43"/>
      <c r="G644" s="45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</row>
    <row r="645" spans="1:23" ht="15" x14ac:dyDescent="0.2">
      <c r="A645" s="40"/>
      <c r="B645" s="40"/>
      <c r="C645" s="1"/>
      <c r="D645" s="41"/>
      <c r="E645" s="41"/>
      <c r="F645" s="43"/>
      <c r="G645" s="45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</row>
    <row r="646" spans="1:23" ht="15" x14ac:dyDescent="0.2">
      <c r="A646" s="40"/>
      <c r="B646" s="40"/>
      <c r="C646" s="1"/>
      <c r="D646" s="41"/>
      <c r="E646" s="41"/>
      <c r="F646" s="43"/>
      <c r="G646" s="45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</row>
    <row r="647" spans="1:23" ht="15" x14ac:dyDescent="0.2">
      <c r="A647" s="40"/>
      <c r="B647" s="40"/>
      <c r="C647" s="1"/>
      <c r="D647" s="41"/>
      <c r="E647" s="41"/>
      <c r="F647" s="43"/>
      <c r="G647" s="45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</row>
    <row r="648" spans="1:23" ht="15" x14ac:dyDescent="0.2">
      <c r="A648" s="40"/>
      <c r="B648" s="40"/>
      <c r="C648" s="1"/>
      <c r="D648" s="41"/>
      <c r="E648" s="41"/>
      <c r="F648" s="43"/>
      <c r="G648" s="45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</row>
    <row r="649" spans="1:23" ht="15" x14ac:dyDescent="0.2">
      <c r="A649" s="40"/>
      <c r="B649" s="40"/>
      <c r="C649" s="1"/>
      <c r="D649" s="41"/>
      <c r="E649" s="41"/>
      <c r="F649" s="43"/>
      <c r="G649" s="45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</row>
    <row r="650" spans="1:23" ht="15" x14ac:dyDescent="0.2">
      <c r="A650" s="40"/>
      <c r="B650" s="40"/>
      <c r="C650" s="1"/>
      <c r="D650" s="41"/>
      <c r="E650" s="41"/>
      <c r="F650" s="43"/>
      <c r="G650" s="45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</row>
    <row r="651" spans="1:23" ht="15" x14ac:dyDescent="0.2">
      <c r="A651" s="40"/>
      <c r="B651" s="40"/>
      <c r="C651" s="1"/>
      <c r="D651" s="41"/>
      <c r="E651" s="41"/>
      <c r="F651" s="43"/>
      <c r="G651" s="45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</row>
    <row r="652" spans="1:23" ht="15" x14ac:dyDescent="0.2">
      <c r="A652" s="40"/>
      <c r="B652" s="40"/>
      <c r="C652" s="1"/>
      <c r="D652" s="41"/>
      <c r="E652" s="41"/>
      <c r="F652" s="43"/>
      <c r="G652" s="45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</row>
    <row r="653" spans="1:23" ht="15" x14ac:dyDescent="0.2">
      <c r="A653" s="40"/>
      <c r="B653" s="40"/>
      <c r="C653" s="1"/>
      <c r="D653" s="41"/>
      <c r="E653" s="41"/>
      <c r="F653" s="43"/>
      <c r="G653" s="45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</row>
    <row r="654" spans="1:23" ht="15" x14ac:dyDescent="0.2">
      <c r="A654" s="40"/>
      <c r="B654" s="40"/>
      <c r="C654" s="1"/>
      <c r="D654" s="41"/>
      <c r="E654" s="41"/>
      <c r="F654" s="43"/>
      <c r="G654" s="45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</row>
    <row r="655" spans="1:23" ht="15" x14ac:dyDescent="0.2">
      <c r="A655" s="40"/>
      <c r="B655" s="40"/>
      <c r="C655" s="1"/>
      <c r="D655" s="41"/>
      <c r="E655" s="41"/>
      <c r="F655" s="43"/>
      <c r="G655" s="45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</row>
    <row r="656" spans="1:23" ht="15" x14ac:dyDescent="0.2">
      <c r="A656" s="40"/>
      <c r="B656" s="40"/>
      <c r="C656" s="1"/>
      <c r="D656" s="41"/>
      <c r="E656" s="41"/>
      <c r="F656" s="43"/>
      <c r="G656" s="45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</row>
    <row r="657" spans="1:23" ht="15" x14ac:dyDescent="0.2">
      <c r="A657" s="40"/>
      <c r="B657" s="40"/>
      <c r="C657" s="1"/>
      <c r="D657" s="41"/>
      <c r="E657" s="41"/>
      <c r="F657" s="43"/>
      <c r="G657" s="45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</row>
    <row r="658" spans="1:23" ht="15" x14ac:dyDescent="0.2">
      <c r="A658" s="40"/>
      <c r="B658" s="40"/>
      <c r="C658" s="1"/>
      <c r="D658" s="41"/>
      <c r="E658" s="41"/>
      <c r="F658" s="43"/>
      <c r="G658" s="45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</row>
    <row r="659" spans="1:23" ht="15" x14ac:dyDescent="0.2">
      <c r="A659" s="40"/>
      <c r="B659" s="40"/>
      <c r="C659" s="1"/>
      <c r="D659" s="41"/>
      <c r="E659" s="41"/>
      <c r="F659" s="43"/>
      <c r="G659" s="45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</row>
    <row r="660" spans="1:23" ht="15" x14ac:dyDescent="0.2">
      <c r="A660" s="40"/>
      <c r="B660" s="40"/>
      <c r="C660" s="1"/>
      <c r="D660" s="41"/>
      <c r="E660" s="41"/>
      <c r="F660" s="43"/>
      <c r="G660" s="45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</row>
    <row r="661" spans="1:23" ht="15" x14ac:dyDescent="0.2">
      <c r="A661" s="40"/>
      <c r="B661" s="40"/>
      <c r="C661" s="1"/>
      <c r="D661" s="41"/>
      <c r="E661" s="41"/>
      <c r="F661" s="43"/>
      <c r="G661" s="45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</row>
    <row r="662" spans="1:23" ht="15" x14ac:dyDescent="0.2">
      <c r="A662" s="40"/>
      <c r="B662" s="40"/>
      <c r="C662" s="1"/>
      <c r="D662" s="41"/>
      <c r="E662" s="41"/>
      <c r="F662" s="43"/>
      <c r="G662" s="45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</row>
    <row r="663" spans="1:23" ht="15" x14ac:dyDescent="0.2">
      <c r="A663" s="40"/>
      <c r="B663" s="40"/>
      <c r="C663" s="1"/>
      <c r="D663" s="41"/>
      <c r="E663" s="41"/>
      <c r="F663" s="43"/>
      <c r="G663" s="45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</row>
    <row r="664" spans="1:23" ht="15" x14ac:dyDescent="0.2">
      <c r="A664" s="40"/>
      <c r="B664" s="40"/>
      <c r="C664" s="1"/>
      <c r="D664" s="41"/>
      <c r="E664" s="41"/>
      <c r="F664" s="43"/>
      <c r="G664" s="45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</row>
    <row r="665" spans="1:23" ht="15" x14ac:dyDescent="0.2">
      <c r="A665" s="40"/>
      <c r="B665" s="40"/>
      <c r="C665" s="1"/>
      <c r="D665" s="41"/>
      <c r="E665" s="41"/>
      <c r="F665" s="43"/>
      <c r="G665" s="45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</row>
    <row r="666" spans="1:23" ht="15" x14ac:dyDescent="0.2">
      <c r="A666" s="40"/>
      <c r="B666" s="40"/>
      <c r="C666" s="1"/>
      <c r="D666" s="41"/>
      <c r="E666" s="41"/>
      <c r="F666" s="43"/>
      <c r="G666" s="45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</row>
    <row r="667" spans="1:23" ht="15" x14ac:dyDescent="0.2">
      <c r="A667" s="40"/>
      <c r="B667" s="40"/>
      <c r="C667" s="1"/>
      <c r="D667" s="41"/>
      <c r="E667" s="41"/>
      <c r="F667" s="43"/>
      <c r="G667" s="45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</row>
    <row r="668" spans="1:23" ht="15" x14ac:dyDescent="0.2">
      <c r="A668" s="40"/>
      <c r="B668" s="40"/>
      <c r="C668" s="1"/>
      <c r="D668" s="41"/>
      <c r="E668" s="41"/>
      <c r="F668" s="43"/>
      <c r="G668" s="45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</row>
    <row r="669" spans="1:23" ht="15" x14ac:dyDescent="0.2">
      <c r="A669" s="40"/>
      <c r="B669" s="40"/>
      <c r="C669" s="1"/>
      <c r="D669" s="41"/>
      <c r="E669" s="41"/>
      <c r="F669" s="43"/>
      <c r="G669" s="45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</row>
    <row r="670" spans="1:23" ht="15" x14ac:dyDescent="0.2">
      <c r="A670" s="40"/>
      <c r="B670" s="40"/>
      <c r="C670" s="1"/>
      <c r="D670" s="41"/>
      <c r="E670" s="41"/>
      <c r="F670" s="43"/>
      <c r="G670" s="45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</row>
    <row r="671" spans="1:23" ht="15" x14ac:dyDescent="0.2">
      <c r="A671" s="40"/>
      <c r="B671" s="40"/>
      <c r="C671" s="1"/>
      <c r="D671" s="41"/>
      <c r="E671" s="41"/>
      <c r="F671" s="43"/>
      <c r="G671" s="45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</row>
    <row r="672" spans="1:23" ht="15" x14ac:dyDescent="0.2">
      <c r="A672" s="40"/>
      <c r="B672" s="40"/>
      <c r="C672" s="1"/>
      <c r="D672" s="41"/>
      <c r="E672" s="41"/>
      <c r="F672" s="43"/>
      <c r="G672" s="45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</row>
    <row r="673" spans="1:23" ht="15" x14ac:dyDescent="0.2">
      <c r="A673" s="40"/>
      <c r="B673" s="40"/>
      <c r="C673" s="1"/>
      <c r="D673" s="41"/>
      <c r="E673" s="41"/>
      <c r="F673" s="43"/>
      <c r="G673" s="45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</row>
    <row r="674" spans="1:23" ht="15" x14ac:dyDescent="0.2">
      <c r="A674" s="40"/>
      <c r="B674" s="40"/>
      <c r="C674" s="1"/>
      <c r="D674" s="41"/>
      <c r="E674" s="41"/>
      <c r="F674" s="43"/>
      <c r="G674" s="45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</row>
    <row r="675" spans="1:23" ht="15" x14ac:dyDescent="0.2">
      <c r="A675" s="40"/>
      <c r="B675" s="40"/>
      <c r="C675" s="1"/>
      <c r="D675" s="41"/>
      <c r="E675" s="41"/>
      <c r="F675" s="43"/>
      <c r="G675" s="45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</row>
    <row r="676" spans="1:23" ht="15" x14ac:dyDescent="0.2">
      <c r="A676" s="40"/>
      <c r="B676" s="40"/>
      <c r="C676" s="1"/>
      <c r="D676" s="41"/>
      <c r="E676" s="41"/>
      <c r="F676" s="43"/>
      <c r="G676" s="45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</row>
    <row r="677" spans="1:23" ht="15" x14ac:dyDescent="0.2">
      <c r="A677" s="40"/>
      <c r="B677" s="40"/>
      <c r="C677" s="1"/>
      <c r="D677" s="41"/>
      <c r="E677" s="41"/>
      <c r="F677" s="43"/>
      <c r="G677" s="45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</row>
    <row r="678" spans="1:23" ht="15" x14ac:dyDescent="0.2">
      <c r="A678" s="40"/>
      <c r="B678" s="40"/>
      <c r="C678" s="1"/>
      <c r="D678" s="41"/>
      <c r="E678" s="41"/>
      <c r="F678" s="43"/>
      <c r="G678" s="45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</row>
    <row r="679" spans="1:23" ht="15" x14ac:dyDescent="0.2">
      <c r="A679" s="40"/>
      <c r="B679" s="40"/>
      <c r="C679" s="1"/>
      <c r="D679" s="41"/>
      <c r="E679" s="41"/>
      <c r="F679" s="43"/>
      <c r="G679" s="45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</row>
    <row r="680" spans="1:23" ht="15" x14ac:dyDescent="0.2">
      <c r="A680" s="40"/>
      <c r="B680" s="40"/>
      <c r="C680" s="1"/>
      <c r="D680" s="41"/>
      <c r="E680" s="41"/>
      <c r="F680" s="43"/>
      <c r="G680" s="45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</row>
    <row r="681" spans="1:23" ht="15" x14ac:dyDescent="0.2">
      <c r="A681" s="40"/>
      <c r="B681" s="40"/>
      <c r="C681" s="1"/>
      <c r="D681" s="41"/>
      <c r="E681" s="41"/>
      <c r="F681" s="43"/>
      <c r="G681" s="45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</row>
    <row r="682" spans="1:23" ht="15" x14ac:dyDescent="0.2">
      <c r="A682" s="40"/>
      <c r="B682" s="40"/>
      <c r="C682" s="1"/>
      <c r="D682" s="41"/>
      <c r="E682" s="41"/>
      <c r="F682" s="43"/>
      <c r="G682" s="45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</row>
    <row r="683" spans="1:23" ht="15" x14ac:dyDescent="0.2">
      <c r="A683" s="40"/>
      <c r="B683" s="40"/>
      <c r="C683" s="1"/>
      <c r="D683" s="41"/>
      <c r="E683" s="41"/>
      <c r="F683" s="43"/>
      <c r="G683" s="45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</row>
    <row r="684" spans="1:23" ht="15" x14ac:dyDescent="0.2">
      <c r="A684" s="40"/>
      <c r="B684" s="40"/>
      <c r="C684" s="1"/>
      <c r="D684" s="41"/>
      <c r="E684" s="41"/>
      <c r="F684" s="43"/>
      <c r="G684" s="45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</row>
    <row r="685" spans="1:23" ht="15" x14ac:dyDescent="0.2">
      <c r="A685" s="40"/>
      <c r="B685" s="40"/>
      <c r="C685" s="1"/>
      <c r="D685" s="41"/>
      <c r="E685" s="41"/>
      <c r="F685" s="43"/>
      <c r="G685" s="45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</row>
    <row r="686" spans="1:23" ht="15" x14ac:dyDescent="0.2">
      <c r="A686" s="40"/>
      <c r="B686" s="40"/>
      <c r="C686" s="1"/>
      <c r="D686" s="41"/>
      <c r="E686" s="41"/>
      <c r="F686" s="43"/>
      <c r="G686" s="45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</row>
    <row r="687" spans="1:23" ht="15" x14ac:dyDescent="0.2">
      <c r="A687" s="40"/>
      <c r="B687" s="40"/>
      <c r="C687" s="1"/>
      <c r="D687" s="41"/>
      <c r="E687" s="41"/>
      <c r="F687" s="43"/>
      <c r="G687" s="45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</row>
    <row r="688" spans="1:23" ht="15" x14ac:dyDescent="0.2">
      <c r="A688" s="40"/>
      <c r="B688" s="40"/>
      <c r="C688" s="1"/>
      <c r="D688" s="41"/>
      <c r="E688" s="41"/>
      <c r="F688" s="43"/>
      <c r="G688" s="45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</row>
    <row r="689" spans="1:23" ht="15" x14ac:dyDescent="0.2">
      <c r="A689" s="40"/>
      <c r="B689" s="40"/>
      <c r="C689" s="1"/>
      <c r="D689" s="41"/>
      <c r="E689" s="41"/>
      <c r="F689" s="43"/>
      <c r="G689" s="45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</row>
    <row r="690" spans="1:23" ht="15" x14ac:dyDescent="0.2">
      <c r="A690" s="40"/>
      <c r="B690" s="40"/>
      <c r="C690" s="1"/>
      <c r="D690" s="41"/>
      <c r="E690" s="41"/>
      <c r="F690" s="43"/>
      <c r="G690" s="45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</row>
    <row r="691" spans="1:23" ht="15" x14ac:dyDescent="0.2">
      <c r="A691" s="40"/>
      <c r="B691" s="40"/>
      <c r="C691" s="1"/>
      <c r="D691" s="41"/>
      <c r="E691" s="41"/>
      <c r="F691" s="43"/>
      <c r="G691" s="45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</row>
    <row r="692" spans="1:23" ht="15" x14ac:dyDescent="0.2">
      <c r="A692" s="40"/>
      <c r="B692" s="40"/>
      <c r="C692" s="1"/>
      <c r="D692" s="41"/>
      <c r="E692" s="41"/>
      <c r="F692" s="43"/>
      <c r="G692" s="45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</row>
    <row r="693" spans="1:23" ht="15" x14ac:dyDescent="0.2">
      <c r="A693" s="40"/>
      <c r="B693" s="40"/>
      <c r="C693" s="1"/>
      <c r="D693" s="41"/>
      <c r="E693" s="41"/>
      <c r="F693" s="43"/>
      <c r="G693" s="45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</row>
    <row r="694" spans="1:23" ht="15" x14ac:dyDescent="0.2">
      <c r="A694" s="40"/>
      <c r="B694" s="40"/>
      <c r="C694" s="1"/>
      <c r="D694" s="41"/>
      <c r="E694" s="41"/>
      <c r="F694" s="43"/>
      <c r="G694" s="45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</row>
    <row r="695" spans="1:23" ht="15" x14ac:dyDescent="0.2">
      <c r="A695" s="40"/>
      <c r="B695" s="40"/>
      <c r="C695" s="1"/>
      <c r="D695" s="41"/>
      <c r="E695" s="41"/>
      <c r="F695" s="43"/>
      <c r="G695" s="45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</row>
    <row r="696" spans="1:23" ht="15" x14ac:dyDescent="0.2">
      <c r="A696" s="40"/>
      <c r="B696" s="40"/>
      <c r="C696" s="1"/>
      <c r="D696" s="41"/>
      <c r="E696" s="41"/>
      <c r="F696" s="43"/>
      <c r="G696" s="45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</row>
    <row r="697" spans="1:23" ht="15" x14ac:dyDescent="0.2">
      <c r="A697" s="40"/>
      <c r="B697" s="40"/>
      <c r="C697" s="1"/>
      <c r="D697" s="41"/>
      <c r="E697" s="41"/>
      <c r="F697" s="43"/>
      <c r="G697" s="45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</row>
    <row r="698" spans="1:23" ht="15" x14ac:dyDescent="0.2">
      <c r="A698" s="40"/>
      <c r="B698" s="40"/>
      <c r="C698" s="1"/>
      <c r="D698" s="41"/>
      <c r="E698" s="41"/>
      <c r="F698" s="43"/>
      <c r="G698" s="45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</row>
    <row r="699" spans="1:23" ht="15" x14ac:dyDescent="0.2">
      <c r="A699" s="40"/>
      <c r="B699" s="40"/>
      <c r="C699" s="1"/>
      <c r="D699" s="41"/>
      <c r="E699" s="41"/>
      <c r="F699" s="43"/>
      <c r="G699" s="45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</row>
    <row r="700" spans="1:23" ht="15" x14ac:dyDescent="0.2">
      <c r="A700" s="40"/>
      <c r="B700" s="40"/>
      <c r="C700" s="1"/>
      <c r="D700" s="41"/>
      <c r="E700" s="41"/>
      <c r="F700" s="43"/>
      <c r="G700" s="45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</row>
    <row r="701" spans="1:23" ht="15" x14ac:dyDescent="0.2">
      <c r="A701" s="40"/>
      <c r="B701" s="40"/>
      <c r="C701" s="1"/>
      <c r="D701" s="41"/>
      <c r="E701" s="41"/>
      <c r="F701" s="43"/>
      <c r="G701" s="45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</row>
    <row r="702" spans="1:23" ht="15" x14ac:dyDescent="0.2">
      <c r="A702" s="40"/>
      <c r="B702" s="40"/>
      <c r="C702" s="1"/>
      <c r="D702" s="41"/>
      <c r="E702" s="41"/>
      <c r="F702" s="43"/>
      <c r="G702" s="45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</row>
    <row r="703" spans="1:23" ht="15" x14ac:dyDescent="0.2">
      <c r="A703" s="40"/>
      <c r="B703" s="40"/>
      <c r="C703" s="1"/>
      <c r="D703" s="41"/>
      <c r="E703" s="41"/>
      <c r="F703" s="43"/>
      <c r="G703" s="45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</row>
    <row r="704" spans="1:23" ht="15" x14ac:dyDescent="0.2">
      <c r="A704" s="40"/>
      <c r="B704" s="40"/>
      <c r="C704" s="1"/>
      <c r="D704" s="41"/>
      <c r="E704" s="41"/>
      <c r="F704" s="43"/>
      <c r="G704" s="45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</row>
    <row r="705" spans="1:23" ht="15" x14ac:dyDescent="0.2">
      <c r="A705" s="40"/>
      <c r="B705" s="40"/>
      <c r="C705" s="1"/>
      <c r="D705" s="41"/>
      <c r="E705" s="41"/>
      <c r="F705" s="43"/>
      <c r="G705" s="45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</row>
    <row r="706" spans="1:23" ht="15" x14ac:dyDescent="0.2">
      <c r="A706" s="40"/>
      <c r="B706" s="40"/>
      <c r="C706" s="1"/>
      <c r="D706" s="41"/>
      <c r="E706" s="41"/>
      <c r="F706" s="43"/>
      <c r="G706" s="45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</row>
    <row r="707" spans="1:23" ht="15" x14ac:dyDescent="0.2">
      <c r="A707" s="40"/>
      <c r="B707" s="40"/>
      <c r="C707" s="1"/>
      <c r="D707" s="41"/>
      <c r="E707" s="41"/>
      <c r="F707" s="43"/>
      <c r="G707" s="45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</row>
    <row r="708" spans="1:23" ht="15" x14ac:dyDescent="0.2">
      <c r="A708" s="40"/>
      <c r="B708" s="40"/>
      <c r="C708" s="1"/>
      <c r="D708" s="41"/>
      <c r="E708" s="41"/>
      <c r="F708" s="43"/>
      <c r="G708" s="45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</row>
    <row r="709" spans="1:23" ht="15" x14ac:dyDescent="0.2">
      <c r="A709" s="40"/>
      <c r="B709" s="40"/>
      <c r="C709" s="1"/>
      <c r="D709" s="41"/>
      <c r="E709" s="41"/>
      <c r="F709" s="43"/>
      <c r="G709" s="45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</row>
    <row r="710" spans="1:23" ht="15" x14ac:dyDescent="0.2">
      <c r="A710" s="40"/>
      <c r="B710" s="40"/>
      <c r="C710" s="1"/>
      <c r="D710" s="41"/>
      <c r="E710" s="41"/>
      <c r="F710" s="43"/>
      <c r="G710" s="45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</row>
    <row r="711" spans="1:23" ht="15" x14ac:dyDescent="0.2">
      <c r="A711" s="40"/>
      <c r="B711" s="40"/>
      <c r="C711" s="1"/>
      <c r="D711" s="41"/>
      <c r="E711" s="41"/>
      <c r="F711" s="43"/>
      <c r="G711" s="45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</row>
    <row r="712" spans="1:23" ht="15" x14ac:dyDescent="0.2">
      <c r="A712" s="40"/>
      <c r="B712" s="40"/>
      <c r="C712" s="1"/>
      <c r="D712" s="41"/>
      <c r="E712" s="41"/>
      <c r="F712" s="43"/>
      <c r="G712" s="45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</row>
    <row r="713" spans="1:23" ht="15" x14ac:dyDescent="0.2">
      <c r="A713" s="40"/>
      <c r="B713" s="40"/>
      <c r="C713" s="1"/>
      <c r="D713" s="41"/>
      <c r="E713" s="41"/>
      <c r="F713" s="43"/>
      <c r="G713" s="45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</row>
    <row r="714" spans="1:23" ht="15" x14ac:dyDescent="0.2">
      <c r="A714" s="40"/>
      <c r="B714" s="40"/>
      <c r="C714" s="1"/>
      <c r="D714" s="41"/>
      <c r="E714" s="41"/>
      <c r="F714" s="43"/>
      <c r="G714" s="45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</row>
    <row r="715" spans="1:23" ht="15" x14ac:dyDescent="0.2">
      <c r="A715" s="40"/>
      <c r="B715" s="40"/>
      <c r="C715" s="1"/>
      <c r="D715" s="41"/>
      <c r="E715" s="41"/>
      <c r="F715" s="43"/>
      <c r="G715" s="45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</row>
    <row r="716" spans="1:23" ht="15" x14ac:dyDescent="0.2">
      <c r="A716" s="40"/>
      <c r="B716" s="40"/>
      <c r="C716" s="1"/>
      <c r="D716" s="41"/>
      <c r="E716" s="41"/>
      <c r="F716" s="43"/>
      <c r="G716" s="45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</row>
    <row r="717" spans="1:23" ht="15" x14ac:dyDescent="0.2">
      <c r="A717" s="40"/>
      <c r="B717" s="40"/>
      <c r="C717" s="1"/>
      <c r="D717" s="41"/>
      <c r="E717" s="41"/>
      <c r="F717" s="43"/>
      <c r="G717" s="45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</row>
    <row r="718" spans="1:23" ht="15" x14ac:dyDescent="0.2">
      <c r="A718" s="40"/>
      <c r="B718" s="40"/>
      <c r="C718" s="1"/>
      <c r="D718" s="41"/>
      <c r="E718" s="41"/>
      <c r="F718" s="43"/>
      <c r="G718" s="45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</row>
    <row r="719" spans="1:23" ht="15" x14ac:dyDescent="0.2">
      <c r="A719" s="40"/>
      <c r="B719" s="40"/>
      <c r="C719" s="1"/>
      <c r="D719" s="41"/>
      <c r="E719" s="41"/>
      <c r="F719" s="43"/>
      <c r="G719" s="45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</row>
    <row r="720" spans="1:23" ht="15" x14ac:dyDescent="0.2">
      <c r="A720" s="40"/>
      <c r="B720" s="40"/>
      <c r="C720" s="1"/>
      <c r="D720" s="41"/>
      <c r="E720" s="41"/>
      <c r="F720" s="43"/>
      <c r="G720" s="45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</row>
    <row r="721" spans="1:23" ht="15" x14ac:dyDescent="0.2">
      <c r="A721" s="40"/>
      <c r="B721" s="40"/>
      <c r="C721" s="1"/>
      <c r="D721" s="41"/>
      <c r="E721" s="41"/>
      <c r="F721" s="43"/>
      <c r="G721" s="45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</row>
    <row r="722" spans="1:23" ht="15" x14ac:dyDescent="0.2">
      <c r="A722" s="40"/>
      <c r="B722" s="40"/>
      <c r="C722" s="1"/>
      <c r="D722" s="41"/>
      <c r="E722" s="41"/>
      <c r="F722" s="43"/>
      <c r="G722" s="45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</row>
    <row r="723" spans="1:23" ht="15" x14ac:dyDescent="0.2">
      <c r="A723" s="40"/>
      <c r="B723" s="40"/>
      <c r="C723" s="1"/>
      <c r="D723" s="41"/>
      <c r="E723" s="41"/>
      <c r="F723" s="43"/>
      <c r="G723" s="45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</row>
    <row r="724" spans="1:23" ht="15" x14ac:dyDescent="0.2">
      <c r="A724" s="40"/>
      <c r="B724" s="40"/>
      <c r="C724" s="1"/>
      <c r="D724" s="41"/>
      <c r="E724" s="41"/>
      <c r="F724" s="43"/>
      <c r="G724" s="45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</row>
    <row r="725" spans="1:23" ht="15" x14ac:dyDescent="0.2">
      <c r="A725" s="40"/>
      <c r="B725" s="40"/>
      <c r="C725" s="1"/>
      <c r="D725" s="41"/>
      <c r="E725" s="41"/>
      <c r="F725" s="43"/>
      <c r="G725" s="45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</row>
    <row r="726" spans="1:23" ht="15" x14ac:dyDescent="0.2">
      <c r="A726" s="40"/>
      <c r="B726" s="40"/>
      <c r="C726" s="1"/>
      <c r="D726" s="41"/>
      <c r="E726" s="41"/>
      <c r="F726" s="43"/>
      <c r="G726" s="45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</row>
    <row r="727" spans="1:23" ht="15" x14ac:dyDescent="0.2">
      <c r="A727" s="40"/>
      <c r="B727" s="40"/>
      <c r="C727" s="1"/>
      <c r="D727" s="41"/>
      <c r="E727" s="41"/>
      <c r="F727" s="43"/>
      <c r="G727" s="45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</row>
    <row r="728" spans="1:23" ht="15" x14ac:dyDescent="0.2">
      <c r="A728" s="40"/>
      <c r="B728" s="40"/>
      <c r="C728" s="1"/>
      <c r="D728" s="41"/>
      <c r="E728" s="41"/>
      <c r="F728" s="43"/>
      <c r="G728" s="45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</row>
    <row r="729" spans="1:23" ht="15" x14ac:dyDescent="0.2">
      <c r="A729" s="40"/>
      <c r="B729" s="40"/>
      <c r="C729" s="1"/>
      <c r="D729" s="41"/>
      <c r="E729" s="41"/>
      <c r="F729" s="43"/>
      <c r="G729" s="45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</row>
    <row r="730" spans="1:23" ht="15" x14ac:dyDescent="0.2">
      <c r="A730" s="40"/>
      <c r="B730" s="40"/>
      <c r="C730" s="1"/>
      <c r="D730" s="41"/>
      <c r="E730" s="41"/>
      <c r="F730" s="43"/>
      <c r="G730" s="45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</row>
    <row r="731" spans="1:23" ht="15" x14ac:dyDescent="0.2">
      <c r="A731" s="40"/>
      <c r="B731" s="40"/>
      <c r="C731" s="1"/>
      <c r="D731" s="41"/>
      <c r="E731" s="41"/>
      <c r="F731" s="43"/>
      <c r="G731" s="45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</row>
    <row r="732" spans="1:23" ht="15" x14ac:dyDescent="0.2">
      <c r="A732" s="40"/>
      <c r="B732" s="40"/>
      <c r="C732" s="1"/>
      <c r="D732" s="41"/>
      <c r="E732" s="41"/>
      <c r="F732" s="43"/>
      <c r="G732" s="45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</row>
    <row r="733" spans="1:23" ht="15" x14ac:dyDescent="0.2">
      <c r="A733" s="40"/>
      <c r="B733" s="40"/>
      <c r="C733" s="1"/>
      <c r="D733" s="41"/>
      <c r="E733" s="41"/>
      <c r="F733" s="43"/>
      <c r="G733" s="45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</row>
    <row r="734" spans="1:23" ht="15" x14ac:dyDescent="0.2">
      <c r="A734" s="40"/>
      <c r="B734" s="40"/>
      <c r="C734" s="1"/>
      <c r="D734" s="41"/>
      <c r="E734" s="41"/>
      <c r="F734" s="43"/>
      <c r="G734" s="45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</row>
    <row r="735" spans="1:23" ht="15" x14ac:dyDescent="0.2">
      <c r="A735" s="40"/>
      <c r="B735" s="40"/>
      <c r="C735" s="1"/>
      <c r="D735" s="41"/>
      <c r="E735" s="41"/>
      <c r="F735" s="43"/>
      <c r="G735" s="45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</row>
    <row r="736" spans="1:23" ht="15" x14ac:dyDescent="0.2">
      <c r="A736" s="40"/>
      <c r="B736" s="40"/>
      <c r="C736" s="1"/>
      <c r="D736" s="41"/>
      <c r="E736" s="41"/>
      <c r="F736" s="43"/>
      <c r="G736" s="45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</row>
    <row r="737" spans="1:23" ht="15" x14ac:dyDescent="0.2">
      <c r="A737" s="40"/>
      <c r="B737" s="40"/>
      <c r="C737" s="1"/>
      <c r="D737" s="41"/>
      <c r="E737" s="41"/>
      <c r="F737" s="43"/>
      <c r="G737" s="45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</row>
    <row r="738" spans="1:23" ht="15" x14ac:dyDescent="0.2">
      <c r="A738" s="40"/>
      <c r="B738" s="40"/>
      <c r="C738" s="1"/>
      <c r="D738" s="41"/>
      <c r="E738" s="41"/>
      <c r="F738" s="43"/>
      <c r="G738" s="45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</row>
    <row r="739" spans="1:23" ht="15" x14ac:dyDescent="0.2">
      <c r="A739" s="40"/>
      <c r="B739" s="40"/>
      <c r="C739" s="1"/>
      <c r="D739" s="41"/>
      <c r="E739" s="41"/>
      <c r="F739" s="43"/>
      <c r="G739" s="45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</row>
    <row r="740" spans="1:23" ht="15" x14ac:dyDescent="0.2">
      <c r="A740" s="40"/>
      <c r="B740" s="40"/>
      <c r="C740" s="1"/>
      <c r="D740" s="41"/>
      <c r="E740" s="41"/>
      <c r="F740" s="43"/>
      <c r="G740" s="45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</row>
    <row r="741" spans="1:23" ht="15" x14ac:dyDescent="0.2">
      <c r="A741" s="40"/>
      <c r="B741" s="40"/>
      <c r="C741" s="1"/>
      <c r="D741" s="41"/>
      <c r="E741" s="41"/>
      <c r="F741" s="43"/>
      <c r="G741" s="45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</row>
    <row r="742" spans="1:23" ht="15" x14ac:dyDescent="0.2">
      <c r="A742" s="40"/>
      <c r="B742" s="40"/>
      <c r="C742" s="1"/>
      <c r="D742" s="41"/>
      <c r="E742" s="41"/>
      <c r="F742" s="43"/>
      <c r="G742" s="45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</row>
    <row r="743" spans="1:23" ht="15" x14ac:dyDescent="0.2">
      <c r="A743" s="40"/>
      <c r="B743" s="40"/>
      <c r="C743" s="1"/>
      <c r="D743" s="41"/>
      <c r="E743" s="41"/>
      <c r="F743" s="43"/>
      <c r="G743" s="45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</row>
    <row r="744" spans="1:23" ht="15" x14ac:dyDescent="0.2">
      <c r="A744" s="40"/>
      <c r="B744" s="40"/>
      <c r="C744" s="1"/>
      <c r="D744" s="41"/>
      <c r="E744" s="41"/>
      <c r="F744" s="43"/>
      <c r="G744" s="45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</row>
    <row r="745" spans="1:23" ht="15" x14ac:dyDescent="0.2">
      <c r="A745" s="40"/>
      <c r="B745" s="40"/>
      <c r="C745" s="1"/>
      <c r="D745" s="41"/>
      <c r="E745" s="41"/>
      <c r="F745" s="43"/>
      <c r="G745" s="45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</row>
    <row r="746" spans="1:23" ht="15" x14ac:dyDescent="0.2">
      <c r="A746" s="40"/>
      <c r="B746" s="40"/>
      <c r="C746" s="1"/>
      <c r="D746" s="41"/>
      <c r="E746" s="41"/>
      <c r="F746" s="43"/>
      <c r="G746" s="45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</row>
    <row r="747" spans="1:23" ht="15" x14ac:dyDescent="0.2">
      <c r="A747" s="40"/>
      <c r="B747" s="40"/>
      <c r="C747" s="1"/>
      <c r="D747" s="41"/>
      <c r="E747" s="41"/>
      <c r="F747" s="43"/>
      <c r="G747" s="45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</row>
    <row r="748" spans="1:23" ht="15" x14ac:dyDescent="0.2">
      <c r="A748" s="40"/>
      <c r="B748" s="40"/>
      <c r="C748" s="1"/>
      <c r="D748" s="41"/>
      <c r="E748" s="41"/>
      <c r="F748" s="43"/>
      <c r="G748" s="45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</row>
    <row r="749" spans="1:23" ht="15" x14ac:dyDescent="0.2">
      <c r="A749" s="40"/>
      <c r="B749" s="40"/>
      <c r="C749" s="1"/>
      <c r="D749" s="41"/>
      <c r="E749" s="41"/>
      <c r="F749" s="43"/>
      <c r="G749" s="45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</row>
    <row r="750" spans="1:23" ht="15" x14ac:dyDescent="0.2">
      <c r="A750" s="40"/>
      <c r="B750" s="40"/>
      <c r="C750" s="1"/>
      <c r="D750" s="41"/>
      <c r="E750" s="41"/>
      <c r="F750" s="43"/>
      <c r="G750" s="45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</row>
    <row r="751" spans="1:23" ht="15" x14ac:dyDescent="0.2">
      <c r="A751" s="40"/>
      <c r="B751" s="40"/>
      <c r="C751" s="1"/>
      <c r="D751" s="41"/>
      <c r="E751" s="41"/>
      <c r="F751" s="43"/>
      <c r="G751" s="45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</row>
    <row r="752" spans="1:23" ht="15" x14ac:dyDescent="0.2">
      <c r="A752" s="40"/>
      <c r="B752" s="40"/>
      <c r="C752" s="1"/>
      <c r="D752" s="41"/>
      <c r="E752" s="41"/>
      <c r="F752" s="43"/>
      <c r="G752" s="45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</row>
    <row r="753" spans="1:23" ht="15" x14ac:dyDescent="0.2">
      <c r="A753" s="40"/>
      <c r="B753" s="40"/>
      <c r="C753" s="1"/>
      <c r="D753" s="41"/>
      <c r="E753" s="41"/>
      <c r="F753" s="43"/>
      <c r="G753" s="45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</row>
    <row r="754" spans="1:23" ht="15" x14ac:dyDescent="0.2">
      <c r="A754" s="40"/>
      <c r="B754" s="40"/>
      <c r="C754" s="1"/>
      <c r="D754" s="41"/>
      <c r="E754" s="41"/>
      <c r="F754" s="43"/>
      <c r="G754" s="45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</row>
    <row r="755" spans="1:23" ht="15" x14ac:dyDescent="0.2">
      <c r="A755" s="40"/>
      <c r="B755" s="40"/>
      <c r="C755" s="1"/>
      <c r="D755" s="41"/>
      <c r="E755" s="41"/>
      <c r="F755" s="43"/>
      <c r="G755" s="45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</row>
    <row r="756" spans="1:23" ht="15" x14ac:dyDescent="0.2">
      <c r="A756" s="40"/>
      <c r="B756" s="40"/>
      <c r="C756" s="1"/>
      <c r="D756" s="41"/>
      <c r="E756" s="41"/>
      <c r="F756" s="43"/>
      <c r="G756" s="45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</row>
    <row r="757" spans="1:23" ht="15" x14ac:dyDescent="0.2">
      <c r="A757" s="40"/>
      <c r="B757" s="40"/>
      <c r="C757" s="1"/>
      <c r="D757" s="41"/>
      <c r="E757" s="41"/>
      <c r="F757" s="43"/>
      <c r="G757" s="45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</row>
    <row r="758" spans="1:23" ht="15" x14ac:dyDescent="0.2">
      <c r="A758" s="40"/>
      <c r="B758" s="40"/>
      <c r="C758" s="1"/>
      <c r="D758" s="41"/>
      <c r="E758" s="41"/>
      <c r="F758" s="43"/>
      <c r="G758" s="45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</row>
    <row r="759" spans="1:23" ht="15" x14ac:dyDescent="0.2">
      <c r="A759" s="40"/>
      <c r="B759" s="40"/>
      <c r="C759" s="1"/>
      <c r="D759" s="41"/>
      <c r="E759" s="41"/>
      <c r="F759" s="43"/>
      <c r="G759" s="45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</row>
    <row r="760" spans="1:23" ht="15" x14ac:dyDescent="0.2">
      <c r="A760" s="40"/>
      <c r="B760" s="40"/>
      <c r="C760" s="1"/>
      <c r="D760" s="41"/>
      <c r="E760" s="41"/>
      <c r="F760" s="43"/>
      <c r="G760" s="45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</row>
    <row r="761" spans="1:23" ht="15" x14ac:dyDescent="0.2">
      <c r="A761" s="40"/>
      <c r="B761" s="40"/>
      <c r="C761" s="1"/>
      <c r="D761" s="41"/>
      <c r="E761" s="41"/>
      <c r="F761" s="43"/>
      <c r="G761" s="45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</row>
    <row r="762" spans="1:23" ht="15" x14ac:dyDescent="0.2">
      <c r="A762" s="40"/>
      <c r="B762" s="40"/>
      <c r="C762" s="1"/>
      <c r="D762" s="41"/>
      <c r="E762" s="41"/>
      <c r="F762" s="43"/>
      <c r="G762" s="45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</row>
    <row r="763" spans="1:23" ht="15" x14ac:dyDescent="0.2">
      <c r="A763" s="40"/>
      <c r="B763" s="40"/>
      <c r="C763" s="1"/>
      <c r="D763" s="41"/>
      <c r="E763" s="41"/>
      <c r="F763" s="43"/>
      <c r="G763" s="45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</row>
    <row r="764" spans="1:23" ht="15" x14ac:dyDescent="0.2">
      <c r="A764" s="40"/>
      <c r="B764" s="40"/>
      <c r="C764" s="1"/>
      <c r="D764" s="41"/>
      <c r="E764" s="41"/>
      <c r="F764" s="43"/>
      <c r="G764" s="45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</row>
    <row r="765" spans="1:23" ht="15" x14ac:dyDescent="0.2">
      <c r="A765" s="40"/>
      <c r="B765" s="40"/>
      <c r="C765" s="1"/>
      <c r="D765" s="41"/>
      <c r="E765" s="41"/>
      <c r="F765" s="43"/>
      <c r="G765" s="45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</row>
    <row r="766" spans="1:23" ht="15" x14ac:dyDescent="0.2">
      <c r="A766" s="40"/>
      <c r="B766" s="40"/>
      <c r="C766" s="1"/>
      <c r="D766" s="41"/>
      <c r="E766" s="41"/>
      <c r="F766" s="43"/>
      <c r="G766" s="45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</row>
    <row r="767" spans="1:23" ht="15" x14ac:dyDescent="0.2">
      <c r="A767" s="40"/>
      <c r="B767" s="40"/>
      <c r="C767" s="1"/>
      <c r="D767" s="41"/>
      <c r="E767" s="41"/>
      <c r="F767" s="43"/>
      <c r="G767" s="45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</row>
    <row r="768" spans="1:23" ht="15" x14ac:dyDescent="0.2">
      <c r="A768" s="40"/>
      <c r="B768" s="40"/>
      <c r="C768" s="1"/>
      <c r="D768" s="41"/>
      <c r="E768" s="41"/>
      <c r="F768" s="43"/>
      <c r="G768" s="45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</row>
    <row r="769" spans="1:23" ht="15" x14ac:dyDescent="0.2">
      <c r="A769" s="40"/>
      <c r="B769" s="40"/>
      <c r="C769" s="1"/>
      <c r="D769" s="41"/>
      <c r="E769" s="41"/>
      <c r="F769" s="43"/>
      <c r="G769" s="45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</row>
    <row r="770" spans="1:23" ht="15" x14ac:dyDescent="0.2">
      <c r="A770" s="40"/>
      <c r="B770" s="40"/>
      <c r="C770" s="1"/>
      <c r="D770" s="41"/>
      <c r="E770" s="41"/>
      <c r="F770" s="43"/>
      <c r="G770" s="45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</row>
    <row r="771" spans="1:23" ht="15" x14ac:dyDescent="0.2">
      <c r="A771" s="40"/>
      <c r="B771" s="40"/>
      <c r="C771" s="1"/>
      <c r="D771" s="41"/>
      <c r="E771" s="41"/>
      <c r="F771" s="43"/>
      <c r="G771" s="45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</row>
    <row r="772" spans="1:23" ht="15" x14ac:dyDescent="0.2">
      <c r="A772" s="40"/>
      <c r="B772" s="40"/>
      <c r="C772" s="1"/>
      <c r="D772" s="41"/>
      <c r="E772" s="41"/>
      <c r="F772" s="43"/>
      <c r="G772" s="45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</row>
    <row r="773" spans="1:23" ht="15" x14ac:dyDescent="0.2">
      <c r="A773" s="40"/>
      <c r="B773" s="40"/>
      <c r="C773" s="1"/>
      <c r="D773" s="41"/>
      <c r="E773" s="41"/>
      <c r="F773" s="43"/>
      <c r="G773" s="45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</row>
    <row r="774" spans="1:23" ht="15" x14ac:dyDescent="0.2">
      <c r="A774" s="40"/>
      <c r="B774" s="40"/>
      <c r="C774" s="1"/>
      <c r="D774" s="41"/>
      <c r="E774" s="41"/>
      <c r="F774" s="43"/>
      <c r="G774" s="45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</row>
    <row r="775" spans="1:23" ht="15" x14ac:dyDescent="0.2">
      <c r="A775" s="40"/>
      <c r="B775" s="40"/>
      <c r="C775" s="1"/>
      <c r="D775" s="41"/>
      <c r="E775" s="41"/>
      <c r="F775" s="43"/>
      <c r="G775" s="45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</row>
    <row r="776" spans="1:23" ht="15" x14ac:dyDescent="0.2">
      <c r="A776" s="40"/>
      <c r="B776" s="40"/>
      <c r="C776" s="1"/>
      <c r="D776" s="41"/>
      <c r="E776" s="41"/>
      <c r="F776" s="43"/>
      <c r="G776" s="45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</row>
    <row r="777" spans="1:23" ht="15" x14ac:dyDescent="0.2">
      <c r="A777" s="40"/>
      <c r="B777" s="40"/>
      <c r="C777" s="1"/>
      <c r="D777" s="41"/>
      <c r="E777" s="41"/>
      <c r="F777" s="43"/>
      <c r="G777" s="45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</row>
    <row r="778" spans="1:23" ht="15" x14ac:dyDescent="0.2">
      <c r="A778" s="40"/>
      <c r="B778" s="40"/>
      <c r="C778" s="1"/>
      <c r="D778" s="41"/>
      <c r="E778" s="41"/>
      <c r="F778" s="43"/>
      <c r="G778" s="45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</row>
    <row r="779" spans="1:23" ht="15" x14ac:dyDescent="0.2">
      <c r="A779" s="40"/>
      <c r="B779" s="40"/>
      <c r="C779" s="1"/>
      <c r="D779" s="41"/>
      <c r="E779" s="41"/>
      <c r="F779" s="43"/>
      <c r="G779" s="45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</row>
    <row r="780" spans="1:23" ht="15" x14ac:dyDescent="0.2">
      <c r="A780" s="40"/>
      <c r="B780" s="40"/>
      <c r="C780" s="1"/>
      <c r="D780" s="41"/>
      <c r="E780" s="41"/>
      <c r="F780" s="43"/>
      <c r="G780" s="45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</row>
    <row r="781" spans="1:23" ht="15" x14ac:dyDescent="0.2">
      <c r="A781" s="40"/>
      <c r="B781" s="40"/>
      <c r="C781" s="1"/>
      <c r="D781" s="41"/>
      <c r="E781" s="41"/>
      <c r="F781" s="43"/>
      <c r="G781" s="45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</row>
    <row r="782" spans="1:23" ht="15" x14ac:dyDescent="0.2">
      <c r="A782" s="40"/>
      <c r="B782" s="40"/>
      <c r="C782" s="1"/>
      <c r="D782" s="41"/>
      <c r="E782" s="41"/>
      <c r="F782" s="43"/>
      <c r="G782" s="45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</row>
    <row r="783" spans="1:23" ht="15" x14ac:dyDescent="0.2">
      <c r="A783" s="40"/>
      <c r="B783" s="40"/>
      <c r="C783" s="1"/>
      <c r="D783" s="41"/>
      <c r="E783" s="41"/>
      <c r="F783" s="43"/>
      <c r="G783" s="45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</row>
    <row r="784" spans="1:23" ht="15" x14ac:dyDescent="0.2">
      <c r="A784" s="40"/>
      <c r="B784" s="40"/>
      <c r="C784" s="1"/>
      <c r="D784" s="41"/>
      <c r="E784" s="41"/>
      <c r="F784" s="43"/>
      <c r="G784" s="45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</row>
    <row r="785" spans="1:23" ht="15" x14ac:dyDescent="0.2">
      <c r="A785" s="40"/>
      <c r="B785" s="40"/>
      <c r="C785" s="1"/>
      <c r="D785" s="41"/>
      <c r="E785" s="41"/>
      <c r="F785" s="43"/>
      <c r="G785" s="45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</row>
    <row r="786" spans="1:23" ht="15" x14ac:dyDescent="0.2">
      <c r="A786" s="40"/>
      <c r="B786" s="40"/>
      <c r="C786" s="1"/>
      <c r="D786" s="41"/>
      <c r="E786" s="41"/>
      <c r="F786" s="43"/>
      <c r="G786" s="45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</row>
    <row r="787" spans="1:23" ht="15" x14ac:dyDescent="0.2">
      <c r="A787" s="40"/>
      <c r="B787" s="40"/>
      <c r="C787" s="1"/>
      <c r="D787" s="41"/>
      <c r="E787" s="41"/>
      <c r="F787" s="43"/>
      <c r="G787" s="45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</row>
    <row r="788" spans="1:23" ht="15" x14ac:dyDescent="0.2">
      <c r="A788" s="40"/>
      <c r="B788" s="40"/>
      <c r="C788" s="1"/>
      <c r="D788" s="41"/>
      <c r="E788" s="41"/>
      <c r="F788" s="43"/>
      <c r="G788" s="45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</row>
    <row r="789" spans="1:23" ht="15" x14ac:dyDescent="0.2">
      <c r="A789" s="40"/>
      <c r="B789" s="40"/>
      <c r="C789" s="1"/>
      <c r="D789" s="41"/>
      <c r="E789" s="41"/>
      <c r="F789" s="43"/>
      <c r="G789" s="45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</row>
    <row r="790" spans="1:23" ht="15" x14ac:dyDescent="0.2">
      <c r="A790" s="40"/>
      <c r="B790" s="40"/>
      <c r="C790" s="1"/>
      <c r="D790" s="41"/>
      <c r="E790" s="41"/>
      <c r="F790" s="43"/>
      <c r="G790" s="45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</row>
    <row r="791" spans="1:23" ht="15" x14ac:dyDescent="0.2">
      <c r="A791" s="40"/>
      <c r="B791" s="40"/>
      <c r="C791" s="1"/>
      <c r="D791" s="41"/>
      <c r="E791" s="41"/>
      <c r="F791" s="43"/>
      <c r="G791" s="45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</row>
    <row r="792" spans="1:23" ht="15" x14ac:dyDescent="0.2">
      <c r="A792" s="40"/>
      <c r="B792" s="40"/>
      <c r="C792" s="1"/>
      <c r="D792" s="41"/>
      <c r="E792" s="41"/>
      <c r="F792" s="43"/>
      <c r="G792" s="45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</row>
    <row r="793" spans="1:23" ht="15" x14ac:dyDescent="0.2">
      <c r="A793" s="40"/>
      <c r="B793" s="40"/>
      <c r="C793" s="1"/>
      <c r="D793" s="41"/>
      <c r="E793" s="41"/>
      <c r="F793" s="43"/>
      <c r="G793" s="45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</row>
    <row r="794" spans="1:23" ht="15" x14ac:dyDescent="0.2">
      <c r="A794" s="40"/>
      <c r="B794" s="40"/>
      <c r="C794" s="1"/>
      <c r="D794" s="41"/>
      <c r="E794" s="41"/>
      <c r="F794" s="43"/>
      <c r="G794" s="45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</row>
    <row r="795" spans="1:23" ht="15" x14ac:dyDescent="0.2">
      <c r="A795" s="40"/>
      <c r="B795" s="40"/>
      <c r="C795" s="1"/>
      <c r="D795" s="41"/>
      <c r="E795" s="41"/>
      <c r="F795" s="43"/>
      <c r="G795" s="45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</row>
    <row r="796" spans="1:23" ht="15" x14ac:dyDescent="0.2">
      <c r="A796" s="40"/>
      <c r="B796" s="40"/>
      <c r="C796" s="1"/>
      <c r="D796" s="41"/>
      <c r="E796" s="41"/>
      <c r="F796" s="43"/>
      <c r="G796" s="45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</row>
    <row r="797" spans="1:23" ht="15" x14ac:dyDescent="0.2">
      <c r="A797" s="40"/>
      <c r="B797" s="40"/>
      <c r="C797" s="1"/>
      <c r="D797" s="41"/>
      <c r="E797" s="41"/>
      <c r="F797" s="43"/>
      <c r="G797" s="45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</row>
    <row r="798" spans="1:23" ht="15" x14ac:dyDescent="0.2">
      <c r="A798" s="40"/>
      <c r="B798" s="40"/>
      <c r="C798" s="1"/>
      <c r="D798" s="41"/>
      <c r="E798" s="41"/>
      <c r="F798" s="43"/>
      <c r="G798" s="45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</row>
    <row r="799" spans="1:23" ht="15" x14ac:dyDescent="0.2">
      <c r="A799" s="40"/>
      <c r="B799" s="40"/>
      <c r="C799" s="1"/>
      <c r="D799" s="41"/>
      <c r="E799" s="41"/>
      <c r="F799" s="43"/>
      <c r="G799" s="45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</row>
    <row r="800" spans="1:23" ht="15" x14ac:dyDescent="0.2">
      <c r="A800" s="40"/>
      <c r="B800" s="40"/>
      <c r="C800" s="1"/>
      <c r="D800" s="41"/>
      <c r="E800" s="41"/>
      <c r="F800" s="43"/>
      <c r="G800" s="45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</row>
    <row r="801" spans="1:23" ht="15" x14ac:dyDescent="0.2">
      <c r="A801" s="40"/>
      <c r="B801" s="40"/>
      <c r="C801" s="1"/>
      <c r="D801" s="41"/>
      <c r="E801" s="41"/>
      <c r="F801" s="43"/>
      <c r="G801" s="45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</row>
    <row r="802" spans="1:23" ht="15" x14ac:dyDescent="0.2">
      <c r="A802" s="40"/>
      <c r="B802" s="40"/>
      <c r="C802" s="1"/>
      <c r="D802" s="41"/>
      <c r="E802" s="41"/>
      <c r="F802" s="43"/>
      <c r="G802" s="45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</row>
    <row r="803" spans="1:23" ht="15" x14ac:dyDescent="0.2">
      <c r="A803" s="40"/>
      <c r="B803" s="40"/>
      <c r="C803" s="1"/>
      <c r="D803" s="41"/>
      <c r="E803" s="41"/>
      <c r="F803" s="43"/>
      <c r="G803" s="45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</row>
    <row r="804" spans="1:23" ht="15" x14ac:dyDescent="0.2">
      <c r="A804" s="40"/>
      <c r="B804" s="40"/>
      <c r="C804" s="1"/>
      <c r="D804" s="41"/>
      <c r="E804" s="41"/>
      <c r="F804" s="43"/>
      <c r="G804" s="45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</row>
    <row r="805" spans="1:23" ht="15" x14ac:dyDescent="0.2">
      <c r="A805" s="40"/>
      <c r="B805" s="40"/>
      <c r="C805" s="1"/>
      <c r="D805" s="41"/>
      <c r="E805" s="41"/>
      <c r="F805" s="43"/>
      <c r="G805" s="45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</row>
    <row r="806" spans="1:23" ht="15" x14ac:dyDescent="0.2">
      <c r="A806" s="40"/>
      <c r="B806" s="40"/>
      <c r="C806" s="1"/>
      <c r="D806" s="41"/>
      <c r="E806" s="41"/>
      <c r="F806" s="43"/>
      <c r="G806" s="45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</row>
    <row r="807" spans="1:23" ht="15" x14ac:dyDescent="0.2">
      <c r="A807" s="40"/>
      <c r="B807" s="40"/>
      <c r="C807" s="1"/>
      <c r="D807" s="41"/>
      <c r="E807" s="41"/>
      <c r="F807" s="43"/>
      <c r="G807" s="45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</row>
    <row r="808" spans="1:23" ht="15" x14ac:dyDescent="0.2">
      <c r="A808" s="40"/>
      <c r="B808" s="40"/>
      <c r="C808" s="1"/>
      <c r="D808" s="41"/>
      <c r="E808" s="41"/>
      <c r="F808" s="43"/>
      <c r="G808" s="45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</row>
    <row r="809" spans="1:23" ht="15" x14ac:dyDescent="0.2">
      <c r="A809" s="40"/>
      <c r="B809" s="40"/>
      <c r="C809" s="1"/>
      <c r="D809" s="41"/>
      <c r="E809" s="41"/>
      <c r="F809" s="43"/>
      <c r="G809" s="45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</row>
    <row r="810" spans="1:23" ht="15" x14ac:dyDescent="0.2">
      <c r="A810" s="40"/>
      <c r="B810" s="40"/>
      <c r="C810" s="1"/>
      <c r="D810" s="41"/>
      <c r="E810" s="41"/>
      <c r="F810" s="43"/>
      <c r="G810" s="45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</row>
    <row r="811" spans="1:23" ht="15" x14ac:dyDescent="0.2">
      <c r="A811" s="40"/>
      <c r="B811" s="40"/>
      <c r="C811" s="1"/>
      <c r="D811" s="41"/>
      <c r="E811" s="41"/>
      <c r="F811" s="43"/>
      <c r="G811" s="45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</row>
    <row r="812" spans="1:23" ht="15" x14ac:dyDescent="0.2">
      <c r="A812" s="40"/>
      <c r="B812" s="40"/>
      <c r="C812" s="1"/>
      <c r="D812" s="41"/>
      <c r="E812" s="41"/>
      <c r="F812" s="43"/>
      <c r="G812" s="45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</row>
    <row r="813" spans="1:23" ht="15" x14ac:dyDescent="0.2">
      <c r="A813" s="40"/>
      <c r="B813" s="40"/>
      <c r="C813" s="1"/>
      <c r="D813" s="41"/>
      <c r="E813" s="41"/>
      <c r="F813" s="43"/>
      <c r="G813" s="45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</row>
    <row r="814" spans="1:23" ht="15" x14ac:dyDescent="0.2">
      <c r="A814" s="40"/>
      <c r="B814" s="40"/>
      <c r="C814" s="1"/>
      <c r="D814" s="41"/>
      <c r="E814" s="41"/>
      <c r="F814" s="43"/>
      <c r="G814" s="45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</row>
    <row r="815" spans="1:23" ht="15" x14ac:dyDescent="0.2">
      <c r="A815" s="40"/>
      <c r="B815" s="40"/>
      <c r="C815" s="1"/>
      <c r="D815" s="41"/>
      <c r="E815" s="41"/>
      <c r="F815" s="43"/>
      <c r="G815" s="45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</row>
    <row r="816" spans="1:23" ht="15" x14ac:dyDescent="0.2">
      <c r="A816" s="40"/>
      <c r="B816" s="40"/>
      <c r="C816" s="1"/>
      <c r="D816" s="41"/>
      <c r="E816" s="41"/>
      <c r="F816" s="43"/>
      <c r="G816" s="45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</row>
    <row r="817" spans="1:23" ht="15" x14ac:dyDescent="0.2">
      <c r="A817" s="40"/>
      <c r="B817" s="40"/>
      <c r="C817" s="1"/>
      <c r="D817" s="41"/>
      <c r="E817" s="41"/>
      <c r="F817" s="43"/>
      <c r="G817" s="45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</row>
    <row r="818" spans="1:23" ht="15" x14ac:dyDescent="0.2">
      <c r="A818" s="40"/>
      <c r="B818" s="40"/>
      <c r="C818" s="1"/>
      <c r="D818" s="41"/>
      <c r="E818" s="41"/>
      <c r="F818" s="43"/>
      <c r="G818" s="45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</row>
    <row r="819" spans="1:23" ht="15" x14ac:dyDescent="0.2">
      <c r="A819" s="40"/>
      <c r="B819" s="40"/>
      <c r="C819" s="1"/>
      <c r="D819" s="41"/>
      <c r="E819" s="41"/>
      <c r="F819" s="43"/>
      <c r="G819" s="45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</row>
    <row r="820" spans="1:23" ht="15" x14ac:dyDescent="0.2">
      <c r="A820" s="40"/>
      <c r="B820" s="40"/>
      <c r="C820" s="1"/>
      <c r="D820" s="41"/>
      <c r="E820" s="41"/>
      <c r="F820" s="43"/>
      <c r="G820" s="45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</row>
    <row r="821" spans="1:23" ht="15" x14ac:dyDescent="0.2">
      <c r="A821" s="40"/>
      <c r="B821" s="40"/>
      <c r="C821" s="1"/>
      <c r="D821" s="41"/>
      <c r="E821" s="41"/>
      <c r="F821" s="43"/>
      <c r="G821" s="45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</row>
    <row r="822" spans="1:23" ht="15" x14ac:dyDescent="0.2">
      <c r="A822" s="40"/>
      <c r="B822" s="40"/>
      <c r="C822" s="1"/>
      <c r="D822" s="41"/>
      <c r="E822" s="41"/>
      <c r="F822" s="43"/>
      <c r="G822" s="45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</row>
    <row r="823" spans="1:23" ht="15" x14ac:dyDescent="0.2">
      <c r="A823" s="40"/>
      <c r="B823" s="40"/>
      <c r="C823" s="1"/>
      <c r="D823" s="41"/>
      <c r="E823" s="41"/>
      <c r="F823" s="43"/>
      <c r="G823" s="45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</row>
    <row r="824" spans="1:23" ht="15" x14ac:dyDescent="0.2">
      <c r="A824" s="40"/>
      <c r="B824" s="40"/>
      <c r="C824" s="1"/>
      <c r="D824" s="41"/>
      <c r="E824" s="41"/>
      <c r="F824" s="43"/>
      <c r="G824" s="45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</row>
    <row r="825" spans="1:23" ht="15" x14ac:dyDescent="0.2">
      <c r="A825" s="40"/>
      <c r="B825" s="40"/>
      <c r="C825" s="1"/>
      <c r="D825" s="41"/>
      <c r="E825" s="41"/>
      <c r="F825" s="43"/>
      <c r="G825" s="45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</row>
    <row r="826" spans="1:23" ht="15" x14ac:dyDescent="0.2">
      <c r="A826" s="40"/>
      <c r="B826" s="40"/>
      <c r="C826" s="1"/>
      <c r="D826" s="41"/>
      <c r="E826" s="41"/>
      <c r="F826" s="43"/>
      <c r="G826" s="45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</row>
    <row r="827" spans="1:23" ht="15" x14ac:dyDescent="0.2">
      <c r="A827" s="40"/>
      <c r="B827" s="40"/>
      <c r="C827" s="1"/>
      <c r="D827" s="41"/>
      <c r="E827" s="41"/>
      <c r="F827" s="43"/>
      <c r="G827" s="45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</row>
    <row r="828" spans="1:23" ht="15" x14ac:dyDescent="0.2">
      <c r="A828" s="40"/>
      <c r="B828" s="40"/>
      <c r="C828" s="1"/>
      <c r="D828" s="41"/>
      <c r="E828" s="41"/>
      <c r="F828" s="43"/>
      <c r="G828" s="45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</row>
    <row r="829" spans="1:23" ht="15" x14ac:dyDescent="0.2">
      <c r="A829" s="40"/>
      <c r="B829" s="40"/>
      <c r="C829" s="1"/>
      <c r="D829" s="41"/>
      <c r="E829" s="41"/>
      <c r="F829" s="43"/>
      <c r="G829" s="45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</row>
    <row r="830" spans="1:23" ht="15" x14ac:dyDescent="0.2">
      <c r="A830" s="40"/>
      <c r="B830" s="40"/>
      <c r="C830" s="1"/>
      <c r="D830" s="41"/>
      <c r="E830" s="41"/>
      <c r="F830" s="43"/>
      <c r="G830" s="45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</row>
    <row r="831" spans="1:23" ht="15" x14ac:dyDescent="0.2">
      <c r="A831" s="40"/>
      <c r="B831" s="40"/>
      <c r="C831" s="1"/>
      <c r="D831" s="41"/>
      <c r="E831" s="41"/>
      <c r="F831" s="43"/>
      <c r="G831" s="45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</row>
    <row r="832" spans="1:23" ht="15" x14ac:dyDescent="0.2">
      <c r="A832" s="40"/>
      <c r="B832" s="40"/>
      <c r="C832" s="1"/>
      <c r="D832" s="41"/>
      <c r="E832" s="41"/>
      <c r="F832" s="43"/>
      <c r="G832" s="45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</row>
    <row r="833" spans="1:23" ht="15" x14ac:dyDescent="0.2">
      <c r="A833" s="40"/>
      <c r="B833" s="40"/>
      <c r="C833" s="1"/>
      <c r="D833" s="41"/>
      <c r="E833" s="41"/>
      <c r="F833" s="43"/>
      <c r="G833" s="45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</row>
    <row r="834" spans="1:23" ht="15" x14ac:dyDescent="0.2">
      <c r="A834" s="40"/>
      <c r="B834" s="40"/>
      <c r="C834" s="1"/>
      <c r="D834" s="41"/>
      <c r="E834" s="41"/>
      <c r="F834" s="43"/>
      <c r="G834" s="45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</row>
    <row r="835" spans="1:23" ht="15" x14ac:dyDescent="0.2">
      <c r="A835" s="40"/>
      <c r="B835" s="40"/>
      <c r="C835" s="1"/>
      <c r="D835" s="41"/>
      <c r="E835" s="41"/>
      <c r="F835" s="43"/>
      <c r="G835" s="45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</row>
    <row r="836" spans="1:23" ht="15" x14ac:dyDescent="0.2">
      <c r="A836" s="40"/>
      <c r="B836" s="40"/>
      <c r="C836" s="1"/>
      <c r="D836" s="41"/>
      <c r="E836" s="41"/>
      <c r="F836" s="43"/>
      <c r="G836" s="45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</row>
    <row r="837" spans="1:23" ht="15" x14ac:dyDescent="0.2">
      <c r="A837" s="40"/>
      <c r="B837" s="40"/>
      <c r="C837" s="1"/>
      <c r="D837" s="41"/>
      <c r="E837" s="41"/>
      <c r="F837" s="43"/>
      <c r="G837" s="45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</row>
    <row r="838" spans="1:23" ht="15" x14ac:dyDescent="0.2">
      <c r="A838" s="40"/>
      <c r="B838" s="40"/>
      <c r="C838" s="1"/>
      <c r="D838" s="41"/>
      <c r="E838" s="41"/>
      <c r="F838" s="43"/>
      <c r="G838" s="45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</row>
    <row r="839" spans="1:23" ht="15" x14ac:dyDescent="0.2">
      <c r="A839" s="40"/>
      <c r="B839" s="40"/>
      <c r="C839" s="1"/>
      <c r="D839" s="41"/>
      <c r="E839" s="41"/>
      <c r="F839" s="43"/>
      <c r="G839" s="45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</row>
    <row r="840" spans="1:23" ht="15" x14ac:dyDescent="0.2">
      <c r="A840" s="40"/>
      <c r="B840" s="40"/>
      <c r="C840" s="1"/>
      <c r="D840" s="41"/>
      <c r="E840" s="41"/>
      <c r="F840" s="43"/>
      <c r="G840" s="45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</row>
    <row r="841" spans="1:23" ht="15" x14ac:dyDescent="0.2">
      <c r="A841" s="40"/>
      <c r="B841" s="40"/>
      <c r="C841" s="1"/>
      <c r="D841" s="41"/>
      <c r="E841" s="41"/>
      <c r="F841" s="43"/>
      <c r="G841" s="45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</row>
    <row r="842" spans="1:23" ht="15" x14ac:dyDescent="0.2">
      <c r="A842" s="40"/>
      <c r="B842" s="40"/>
      <c r="C842" s="1"/>
      <c r="D842" s="41"/>
      <c r="E842" s="41"/>
      <c r="F842" s="43"/>
      <c r="G842" s="45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</row>
    <row r="843" spans="1:23" ht="15" x14ac:dyDescent="0.2">
      <c r="A843" s="40"/>
      <c r="B843" s="40"/>
      <c r="C843" s="1"/>
      <c r="D843" s="41"/>
      <c r="E843" s="41"/>
      <c r="F843" s="43"/>
      <c r="G843" s="45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</row>
    <row r="844" spans="1:23" ht="15" x14ac:dyDescent="0.2">
      <c r="A844" s="40"/>
      <c r="B844" s="40"/>
      <c r="C844" s="1"/>
      <c r="D844" s="41"/>
      <c r="E844" s="41"/>
      <c r="F844" s="43"/>
      <c r="G844" s="45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</row>
    <row r="845" spans="1:23" ht="15" x14ac:dyDescent="0.2">
      <c r="A845" s="40"/>
      <c r="B845" s="40"/>
      <c r="C845" s="1"/>
      <c r="D845" s="41"/>
      <c r="E845" s="41"/>
      <c r="F845" s="43"/>
      <c r="G845" s="45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</row>
    <row r="846" spans="1:23" ht="15" x14ac:dyDescent="0.2">
      <c r="A846" s="40"/>
      <c r="B846" s="40"/>
      <c r="C846" s="1"/>
      <c r="D846" s="41"/>
      <c r="E846" s="41"/>
      <c r="F846" s="43"/>
      <c r="G846" s="45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</row>
    <row r="847" spans="1:23" ht="15" x14ac:dyDescent="0.2">
      <c r="A847" s="40"/>
      <c r="B847" s="40"/>
      <c r="C847" s="1"/>
      <c r="D847" s="41"/>
      <c r="E847" s="41"/>
      <c r="F847" s="43"/>
      <c r="G847" s="45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</row>
    <row r="848" spans="1:23" ht="15" x14ac:dyDescent="0.2">
      <c r="A848" s="40"/>
      <c r="B848" s="40"/>
      <c r="C848" s="1"/>
      <c r="D848" s="41"/>
      <c r="E848" s="41"/>
      <c r="F848" s="43"/>
      <c r="G848" s="45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</row>
    <row r="849" spans="1:23" ht="15" x14ac:dyDescent="0.2">
      <c r="A849" s="40"/>
      <c r="B849" s="40"/>
      <c r="C849" s="1"/>
      <c r="D849" s="41"/>
      <c r="E849" s="41"/>
      <c r="F849" s="43"/>
      <c r="G849" s="45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</row>
    <row r="850" spans="1:23" ht="15" x14ac:dyDescent="0.2">
      <c r="A850" s="40"/>
      <c r="B850" s="40"/>
      <c r="C850" s="1"/>
      <c r="D850" s="41"/>
      <c r="E850" s="41"/>
      <c r="F850" s="43"/>
      <c r="G850" s="45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</row>
    <row r="851" spans="1:23" ht="15" x14ac:dyDescent="0.2">
      <c r="A851" s="40"/>
      <c r="B851" s="40"/>
      <c r="C851" s="1"/>
      <c r="D851" s="41"/>
      <c r="E851" s="41"/>
      <c r="F851" s="43"/>
      <c r="G851" s="45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</row>
    <row r="852" spans="1:23" ht="15" x14ac:dyDescent="0.2">
      <c r="A852" s="40"/>
      <c r="B852" s="40"/>
      <c r="C852" s="1"/>
      <c r="D852" s="41"/>
      <c r="E852" s="41"/>
      <c r="F852" s="43"/>
      <c r="G852" s="45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</row>
    <row r="853" spans="1:23" ht="15" x14ac:dyDescent="0.2">
      <c r="A853" s="40"/>
      <c r="B853" s="40"/>
      <c r="C853" s="1"/>
      <c r="D853" s="41"/>
      <c r="E853" s="41"/>
      <c r="F853" s="43"/>
      <c r="G853" s="45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</row>
    <row r="854" spans="1:23" ht="15" x14ac:dyDescent="0.2">
      <c r="A854" s="40"/>
      <c r="B854" s="40"/>
      <c r="C854" s="1"/>
      <c r="D854" s="41"/>
      <c r="E854" s="41"/>
      <c r="F854" s="43"/>
      <c r="G854" s="45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</row>
    <row r="855" spans="1:23" ht="15" x14ac:dyDescent="0.2">
      <c r="A855" s="40"/>
      <c r="B855" s="40"/>
      <c r="C855" s="1"/>
      <c r="D855" s="41"/>
      <c r="E855" s="41"/>
      <c r="F855" s="43"/>
      <c r="G855" s="45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</row>
    <row r="856" spans="1:23" ht="15" x14ac:dyDescent="0.2">
      <c r="A856" s="40"/>
      <c r="B856" s="40"/>
      <c r="C856" s="1"/>
      <c r="D856" s="41"/>
      <c r="E856" s="41"/>
      <c r="F856" s="43"/>
      <c r="G856" s="45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</row>
    <row r="857" spans="1:23" ht="15" x14ac:dyDescent="0.2">
      <c r="A857" s="40"/>
      <c r="B857" s="40"/>
      <c r="C857" s="1"/>
      <c r="D857" s="41"/>
      <c r="E857" s="41"/>
      <c r="F857" s="43"/>
      <c r="G857" s="45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</row>
    <row r="858" spans="1:23" ht="15" x14ac:dyDescent="0.2">
      <c r="A858" s="40"/>
      <c r="B858" s="40"/>
      <c r="C858" s="1"/>
      <c r="D858" s="41"/>
      <c r="E858" s="41"/>
      <c r="F858" s="43"/>
      <c r="G858" s="45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</row>
    <row r="859" spans="1:23" ht="15" x14ac:dyDescent="0.2">
      <c r="A859" s="40"/>
      <c r="B859" s="40"/>
      <c r="C859" s="1"/>
      <c r="D859" s="41"/>
      <c r="E859" s="41"/>
      <c r="F859" s="43"/>
      <c r="G859" s="45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</row>
    <row r="860" spans="1:23" ht="15" x14ac:dyDescent="0.2">
      <c r="A860" s="40"/>
      <c r="B860" s="40"/>
      <c r="C860" s="1"/>
      <c r="D860" s="41"/>
      <c r="E860" s="41"/>
      <c r="F860" s="43"/>
      <c r="G860" s="45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</row>
    <row r="861" spans="1:23" ht="15" x14ac:dyDescent="0.2">
      <c r="A861" s="40"/>
      <c r="B861" s="40"/>
      <c r="C861" s="1"/>
      <c r="D861" s="41"/>
      <c r="E861" s="41"/>
      <c r="F861" s="43"/>
      <c r="G861" s="45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</row>
    <row r="862" spans="1:23" ht="15" x14ac:dyDescent="0.2">
      <c r="A862" s="40"/>
      <c r="B862" s="40"/>
      <c r="C862" s="1"/>
      <c r="D862" s="41"/>
      <c r="E862" s="41"/>
      <c r="F862" s="43"/>
      <c r="G862" s="45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</row>
    <row r="863" spans="1:23" ht="15" x14ac:dyDescent="0.2">
      <c r="A863" s="40"/>
      <c r="B863" s="40"/>
      <c r="C863" s="1"/>
      <c r="D863" s="41"/>
      <c r="E863" s="41"/>
      <c r="F863" s="43"/>
      <c r="G863" s="45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</row>
    <row r="864" spans="1:23" ht="15" x14ac:dyDescent="0.2">
      <c r="A864" s="40"/>
      <c r="B864" s="40"/>
      <c r="C864" s="1"/>
      <c r="D864" s="41"/>
      <c r="E864" s="41"/>
      <c r="F864" s="43"/>
      <c r="G864" s="45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</row>
    <row r="865" spans="1:23" ht="15" x14ac:dyDescent="0.2">
      <c r="A865" s="40"/>
      <c r="B865" s="40"/>
      <c r="C865" s="1"/>
      <c r="D865" s="41"/>
      <c r="E865" s="41"/>
      <c r="F865" s="43"/>
      <c r="G865" s="45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</row>
    <row r="866" spans="1:23" ht="15" x14ac:dyDescent="0.2">
      <c r="A866" s="40"/>
      <c r="B866" s="40"/>
      <c r="C866" s="1"/>
      <c r="D866" s="41"/>
      <c r="E866" s="41"/>
      <c r="F866" s="43"/>
      <c r="G866" s="45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</row>
    <row r="867" spans="1:23" ht="15" x14ac:dyDescent="0.2">
      <c r="A867" s="40"/>
      <c r="B867" s="40"/>
      <c r="C867" s="1"/>
      <c r="D867" s="41"/>
      <c r="E867" s="41"/>
      <c r="F867" s="43"/>
      <c r="G867" s="45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</row>
    <row r="868" spans="1:23" ht="15" x14ac:dyDescent="0.2">
      <c r="A868" s="40"/>
      <c r="B868" s="40"/>
      <c r="C868" s="1"/>
      <c r="D868" s="41"/>
      <c r="E868" s="41"/>
      <c r="F868" s="43"/>
      <c r="G868" s="45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</row>
    <row r="869" spans="1:23" ht="15" x14ac:dyDescent="0.2">
      <c r="A869" s="40"/>
      <c r="B869" s="40"/>
      <c r="C869" s="1"/>
      <c r="D869" s="41"/>
      <c r="E869" s="41"/>
      <c r="F869" s="43"/>
      <c r="G869" s="45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</row>
    <row r="870" spans="1:23" ht="15" x14ac:dyDescent="0.2">
      <c r="A870" s="40"/>
      <c r="B870" s="40"/>
      <c r="C870" s="1"/>
      <c r="D870" s="41"/>
      <c r="E870" s="41"/>
      <c r="F870" s="43"/>
      <c r="G870" s="45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</row>
    <row r="871" spans="1:23" ht="15" x14ac:dyDescent="0.2">
      <c r="A871" s="40"/>
      <c r="B871" s="40"/>
      <c r="C871" s="1"/>
      <c r="D871" s="41"/>
      <c r="E871" s="41"/>
      <c r="F871" s="43"/>
      <c r="G871" s="45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</row>
    <row r="872" spans="1:23" ht="15" x14ac:dyDescent="0.2">
      <c r="A872" s="40"/>
      <c r="B872" s="40"/>
      <c r="C872" s="1"/>
      <c r="D872" s="41"/>
      <c r="E872" s="41"/>
      <c r="F872" s="43"/>
      <c r="G872" s="45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</row>
    <row r="873" spans="1:23" ht="15" x14ac:dyDescent="0.2">
      <c r="A873" s="40"/>
      <c r="B873" s="40"/>
      <c r="C873" s="1"/>
      <c r="D873" s="41"/>
      <c r="E873" s="41"/>
      <c r="F873" s="43"/>
      <c r="G873" s="45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</row>
    <row r="874" spans="1:23" ht="15" x14ac:dyDescent="0.2">
      <c r="A874" s="40"/>
      <c r="B874" s="40"/>
      <c r="C874" s="1"/>
      <c r="D874" s="41"/>
      <c r="E874" s="41"/>
      <c r="F874" s="43"/>
      <c r="G874" s="45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</row>
    <row r="875" spans="1:23" ht="15" x14ac:dyDescent="0.2">
      <c r="A875" s="40"/>
      <c r="B875" s="40"/>
      <c r="C875" s="1"/>
      <c r="D875" s="41"/>
      <c r="E875" s="41"/>
      <c r="F875" s="43"/>
      <c r="G875" s="45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</row>
    <row r="876" spans="1:23" ht="15" x14ac:dyDescent="0.2">
      <c r="A876" s="40"/>
      <c r="B876" s="40"/>
      <c r="C876" s="1"/>
      <c r="D876" s="41"/>
      <c r="E876" s="41"/>
      <c r="F876" s="43"/>
      <c r="G876" s="45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</row>
    <row r="877" spans="1:23" ht="15" x14ac:dyDescent="0.2">
      <c r="A877" s="40"/>
      <c r="B877" s="40"/>
      <c r="C877" s="1"/>
      <c r="D877" s="41"/>
      <c r="E877" s="41"/>
      <c r="F877" s="43"/>
      <c r="G877" s="45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</row>
    <row r="878" spans="1:23" ht="15" x14ac:dyDescent="0.2">
      <c r="A878" s="40"/>
      <c r="B878" s="40"/>
      <c r="C878" s="1"/>
      <c r="D878" s="41"/>
      <c r="E878" s="41"/>
      <c r="F878" s="43"/>
      <c r="G878" s="45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</row>
    <row r="879" spans="1:23" ht="15" x14ac:dyDescent="0.2">
      <c r="A879" s="40"/>
      <c r="B879" s="40"/>
      <c r="C879" s="1"/>
      <c r="D879" s="41"/>
      <c r="E879" s="41"/>
      <c r="F879" s="43"/>
      <c r="G879" s="45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</row>
    <row r="880" spans="1:23" ht="15" x14ac:dyDescent="0.2">
      <c r="A880" s="40"/>
      <c r="B880" s="40"/>
      <c r="C880" s="1"/>
      <c r="D880" s="41"/>
      <c r="E880" s="41"/>
      <c r="F880" s="43"/>
      <c r="G880" s="45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</row>
    <row r="881" spans="1:23" ht="15" x14ac:dyDescent="0.2">
      <c r="A881" s="40"/>
      <c r="B881" s="40"/>
      <c r="C881" s="1"/>
      <c r="D881" s="41"/>
      <c r="E881" s="41"/>
      <c r="F881" s="43"/>
      <c r="G881" s="45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</row>
    <row r="882" spans="1:23" ht="15" x14ac:dyDescent="0.2">
      <c r="A882" s="40"/>
      <c r="B882" s="40"/>
      <c r="C882" s="1"/>
      <c r="D882" s="41"/>
      <c r="E882" s="41"/>
      <c r="F882" s="43"/>
      <c r="G882" s="45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</row>
    <row r="883" spans="1:23" ht="15" x14ac:dyDescent="0.2">
      <c r="A883" s="40"/>
      <c r="B883" s="40"/>
      <c r="C883" s="1"/>
      <c r="D883" s="41"/>
      <c r="E883" s="41"/>
      <c r="F883" s="43"/>
      <c r="G883" s="45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</row>
    <row r="884" spans="1:23" ht="15" x14ac:dyDescent="0.2">
      <c r="A884" s="40"/>
      <c r="B884" s="40"/>
      <c r="C884" s="1"/>
      <c r="D884" s="41"/>
      <c r="E884" s="41"/>
      <c r="F884" s="43"/>
      <c r="G884" s="45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</row>
    <row r="885" spans="1:23" ht="15" x14ac:dyDescent="0.2">
      <c r="A885" s="40"/>
      <c r="B885" s="40"/>
      <c r="C885" s="1"/>
      <c r="D885" s="41"/>
      <c r="E885" s="41"/>
      <c r="F885" s="43"/>
      <c r="G885" s="45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</row>
    <row r="886" spans="1:23" ht="15" x14ac:dyDescent="0.2">
      <c r="A886" s="40"/>
      <c r="B886" s="40"/>
      <c r="C886" s="1"/>
      <c r="D886" s="41"/>
      <c r="E886" s="41"/>
      <c r="F886" s="43"/>
      <c r="G886" s="45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</row>
    <row r="887" spans="1:23" ht="15" x14ac:dyDescent="0.2">
      <c r="A887" s="40"/>
      <c r="B887" s="40"/>
      <c r="C887" s="1"/>
      <c r="D887" s="41"/>
      <c r="E887" s="41"/>
      <c r="F887" s="43"/>
      <c r="G887" s="45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</row>
    <row r="888" spans="1:23" ht="15" x14ac:dyDescent="0.2">
      <c r="A888" s="40"/>
      <c r="B888" s="40"/>
      <c r="C888" s="1"/>
      <c r="D888" s="41"/>
      <c r="E888" s="41"/>
      <c r="F888" s="43"/>
      <c r="G888" s="45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</row>
    <row r="889" spans="1:23" ht="15" x14ac:dyDescent="0.2">
      <c r="A889" s="40"/>
      <c r="B889" s="40"/>
      <c r="C889" s="1"/>
      <c r="D889" s="41"/>
      <c r="E889" s="41"/>
      <c r="F889" s="43"/>
      <c r="G889" s="45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</row>
    <row r="890" spans="1:23" ht="15" x14ac:dyDescent="0.2">
      <c r="A890" s="40"/>
      <c r="B890" s="40"/>
      <c r="C890" s="1"/>
      <c r="D890" s="41"/>
      <c r="E890" s="41"/>
      <c r="F890" s="43"/>
      <c r="G890" s="45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</row>
    <row r="891" spans="1:23" ht="15" x14ac:dyDescent="0.2">
      <c r="A891" s="40"/>
      <c r="B891" s="40"/>
      <c r="C891" s="1"/>
      <c r="D891" s="41"/>
      <c r="E891" s="41"/>
      <c r="F891" s="43"/>
      <c r="G891" s="45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</row>
    <row r="892" spans="1:23" ht="15" x14ac:dyDescent="0.2">
      <c r="A892" s="40"/>
      <c r="B892" s="40"/>
      <c r="C892" s="1"/>
      <c r="D892" s="41"/>
      <c r="E892" s="41"/>
      <c r="F892" s="43"/>
      <c r="G892" s="45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</row>
    <row r="893" spans="1:23" ht="15" x14ac:dyDescent="0.2">
      <c r="A893" s="40"/>
      <c r="B893" s="40"/>
      <c r="C893" s="1"/>
      <c r="D893" s="41"/>
      <c r="E893" s="41"/>
      <c r="F893" s="43"/>
      <c r="G893" s="45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</row>
    <row r="894" spans="1:23" ht="15" x14ac:dyDescent="0.2">
      <c r="A894" s="40"/>
      <c r="B894" s="40"/>
      <c r="C894" s="1"/>
      <c r="D894" s="41"/>
      <c r="E894" s="41"/>
      <c r="F894" s="43"/>
      <c r="G894" s="45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</row>
    <row r="895" spans="1:23" ht="15" x14ac:dyDescent="0.2">
      <c r="A895" s="40"/>
      <c r="B895" s="40"/>
      <c r="C895" s="1"/>
      <c r="D895" s="41"/>
      <c r="E895" s="41"/>
      <c r="F895" s="43"/>
      <c r="G895" s="45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</row>
    <row r="896" spans="1:23" ht="15" x14ac:dyDescent="0.2">
      <c r="A896" s="40"/>
      <c r="B896" s="40"/>
      <c r="C896" s="1"/>
      <c r="D896" s="41"/>
      <c r="E896" s="41"/>
      <c r="F896" s="43"/>
      <c r="G896" s="45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</row>
    <row r="897" spans="1:23" ht="15" x14ac:dyDescent="0.2">
      <c r="A897" s="40"/>
      <c r="B897" s="40"/>
      <c r="C897" s="1"/>
      <c r="D897" s="41"/>
      <c r="E897" s="41"/>
      <c r="F897" s="43"/>
      <c r="G897" s="45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</row>
    <row r="898" spans="1:23" ht="15" x14ac:dyDescent="0.2">
      <c r="A898" s="40"/>
      <c r="B898" s="40"/>
      <c r="C898" s="1"/>
      <c r="D898" s="41"/>
      <c r="E898" s="41"/>
      <c r="F898" s="43"/>
      <c r="G898" s="45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</row>
    <row r="899" spans="1:23" ht="15" x14ac:dyDescent="0.2">
      <c r="A899" s="40"/>
      <c r="B899" s="40"/>
      <c r="C899" s="1"/>
      <c r="D899" s="41"/>
      <c r="E899" s="41"/>
      <c r="F899" s="43"/>
      <c r="G899" s="45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</row>
    <row r="900" spans="1:23" ht="15" x14ac:dyDescent="0.2">
      <c r="A900" s="40"/>
      <c r="B900" s="40"/>
      <c r="C900" s="1"/>
      <c r="D900" s="41"/>
      <c r="E900" s="41"/>
      <c r="F900" s="43"/>
      <c r="G900" s="45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</row>
    <row r="901" spans="1:23" ht="15" x14ac:dyDescent="0.2">
      <c r="A901" s="40"/>
      <c r="B901" s="40"/>
      <c r="C901" s="1"/>
      <c r="D901" s="41"/>
      <c r="E901" s="41"/>
      <c r="F901" s="43"/>
      <c r="G901" s="45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</row>
    <row r="902" spans="1:23" ht="15" x14ac:dyDescent="0.2">
      <c r="A902" s="40"/>
      <c r="B902" s="40"/>
      <c r="C902" s="1"/>
      <c r="D902" s="41"/>
      <c r="E902" s="41"/>
      <c r="F902" s="43"/>
      <c r="G902" s="45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</row>
    <row r="903" spans="1:23" ht="15" x14ac:dyDescent="0.2">
      <c r="A903" s="40"/>
      <c r="B903" s="40"/>
      <c r="C903" s="1"/>
      <c r="D903" s="41"/>
      <c r="E903" s="41"/>
      <c r="F903" s="43"/>
      <c r="G903" s="45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</row>
    <row r="904" spans="1:23" ht="15" x14ac:dyDescent="0.2">
      <c r="A904" s="40"/>
      <c r="B904" s="40"/>
      <c r="C904" s="1"/>
      <c r="D904" s="41"/>
      <c r="E904" s="41"/>
      <c r="F904" s="43"/>
      <c r="G904" s="45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</row>
    <row r="905" spans="1:23" ht="15" x14ac:dyDescent="0.2">
      <c r="A905" s="40"/>
      <c r="B905" s="40"/>
      <c r="C905" s="1"/>
      <c r="D905" s="41"/>
      <c r="E905" s="41"/>
      <c r="F905" s="43"/>
      <c r="G905" s="45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</row>
    <row r="906" spans="1:23" ht="15" x14ac:dyDescent="0.2">
      <c r="A906" s="40"/>
      <c r="B906" s="40"/>
      <c r="C906" s="1"/>
      <c r="D906" s="41"/>
      <c r="E906" s="41"/>
      <c r="F906" s="43"/>
      <c r="G906" s="45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</row>
    <row r="907" spans="1:23" ht="15" x14ac:dyDescent="0.2">
      <c r="A907" s="40"/>
      <c r="B907" s="40"/>
      <c r="C907" s="1"/>
      <c r="D907" s="41"/>
      <c r="E907" s="41"/>
      <c r="F907" s="43"/>
      <c r="G907" s="45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</row>
    <row r="908" spans="1:23" ht="15" x14ac:dyDescent="0.2">
      <c r="A908" s="40"/>
      <c r="B908" s="40"/>
      <c r="C908" s="1"/>
      <c r="D908" s="41"/>
      <c r="E908" s="41"/>
      <c r="F908" s="43"/>
      <c r="G908" s="45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</row>
    <row r="909" spans="1:23" ht="15" x14ac:dyDescent="0.2">
      <c r="A909" s="40"/>
      <c r="B909" s="40"/>
      <c r="C909" s="1"/>
      <c r="D909" s="41"/>
      <c r="E909" s="41"/>
      <c r="F909" s="43"/>
      <c r="G909" s="45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</row>
    <row r="910" spans="1:23" ht="15" x14ac:dyDescent="0.2">
      <c r="A910" s="40"/>
      <c r="B910" s="40"/>
      <c r="C910" s="1"/>
      <c r="D910" s="41"/>
      <c r="E910" s="41"/>
      <c r="F910" s="43"/>
      <c r="G910" s="45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</row>
    <row r="911" spans="1:23" ht="15" x14ac:dyDescent="0.2">
      <c r="A911" s="40"/>
      <c r="B911" s="40"/>
      <c r="C911" s="1"/>
      <c r="D911" s="41"/>
      <c r="E911" s="41"/>
      <c r="F911" s="43"/>
      <c r="G911" s="45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</row>
    <row r="912" spans="1:23" ht="15" x14ac:dyDescent="0.2">
      <c r="A912" s="40"/>
      <c r="B912" s="40"/>
      <c r="C912" s="1"/>
      <c r="D912" s="41"/>
      <c r="E912" s="41"/>
      <c r="F912" s="43"/>
      <c r="G912" s="45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</row>
    <row r="913" spans="1:23" ht="15" x14ac:dyDescent="0.2">
      <c r="A913" s="40"/>
      <c r="B913" s="40"/>
      <c r="C913" s="1"/>
      <c r="D913" s="41"/>
      <c r="E913" s="41"/>
      <c r="F913" s="43"/>
      <c r="G913" s="45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</row>
    <row r="914" spans="1:23" ht="15" x14ac:dyDescent="0.2">
      <c r="A914" s="40"/>
      <c r="B914" s="40"/>
      <c r="C914" s="1"/>
      <c r="D914" s="41"/>
      <c r="E914" s="41"/>
      <c r="F914" s="43"/>
      <c r="G914" s="45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</row>
    <row r="915" spans="1:23" ht="15" x14ac:dyDescent="0.2">
      <c r="A915" s="40"/>
      <c r="B915" s="40"/>
      <c r="C915" s="1"/>
      <c r="D915" s="41"/>
      <c r="E915" s="41"/>
      <c r="F915" s="43"/>
      <c r="G915" s="45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</row>
    <row r="916" spans="1:23" ht="15" x14ac:dyDescent="0.2">
      <c r="A916" s="40"/>
      <c r="B916" s="40"/>
      <c r="C916" s="1"/>
      <c r="D916" s="41"/>
      <c r="E916" s="41"/>
      <c r="F916" s="43"/>
      <c r="G916" s="45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</row>
    <row r="917" spans="1:23" ht="15" x14ac:dyDescent="0.2">
      <c r="A917" s="40"/>
      <c r="B917" s="40"/>
      <c r="C917" s="1"/>
      <c r="D917" s="41"/>
      <c r="E917" s="41"/>
      <c r="F917" s="43"/>
      <c r="G917" s="45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</row>
    <row r="918" spans="1:23" ht="15" x14ac:dyDescent="0.2">
      <c r="A918" s="40"/>
      <c r="B918" s="40"/>
      <c r="C918" s="1"/>
      <c r="D918" s="41"/>
      <c r="E918" s="41"/>
      <c r="F918" s="43"/>
      <c r="G918" s="45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</row>
    <row r="919" spans="1:23" ht="15" x14ac:dyDescent="0.2">
      <c r="A919" s="40"/>
      <c r="B919" s="40"/>
      <c r="C919" s="1"/>
      <c r="D919" s="41"/>
      <c r="E919" s="41"/>
      <c r="F919" s="43"/>
      <c r="G919" s="45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</row>
    <row r="920" spans="1:23" ht="15" x14ac:dyDescent="0.2">
      <c r="A920" s="40"/>
      <c r="B920" s="40"/>
      <c r="C920" s="1"/>
      <c r="D920" s="41"/>
      <c r="E920" s="41"/>
      <c r="F920" s="43"/>
      <c r="G920" s="45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</row>
    <row r="921" spans="1:23" ht="15" x14ac:dyDescent="0.2">
      <c r="A921" s="40"/>
      <c r="B921" s="40"/>
      <c r="C921" s="1"/>
      <c r="D921" s="41"/>
      <c r="E921" s="41"/>
      <c r="F921" s="43"/>
      <c r="G921" s="45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</row>
    <row r="922" spans="1:23" ht="15" x14ac:dyDescent="0.2">
      <c r="A922" s="40"/>
      <c r="B922" s="40"/>
      <c r="C922" s="1"/>
      <c r="D922" s="41"/>
      <c r="E922" s="41"/>
      <c r="F922" s="43"/>
      <c r="G922" s="45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</row>
    <row r="923" spans="1:23" ht="15" x14ac:dyDescent="0.2">
      <c r="A923" s="40"/>
      <c r="B923" s="40"/>
      <c r="C923" s="1"/>
      <c r="D923" s="41"/>
      <c r="E923" s="41"/>
      <c r="F923" s="43"/>
      <c r="G923" s="45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</row>
    <row r="924" spans="1:23" ht="15" x14ac:dyDescent="0.2">
      <c r="A924" s="40"/>
      <c r="B924" s="40"/>
      <c r="C924" s="1"/>
      <c r="D924" s="41"/>
      <c r="E924" s="41"/>
      <c r="F924" s="43"/>
      <c r="G924" s="45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</row>
    <row r="925" spans="1:23" ht="15" x14ac:dyDescent="0.2">
      <c r="A925" s="40"/>
      <c r="B925" s="40"/>
      <c r="C925" s="1"/>
      <c r="D925" s="41"/>
      <c r="E925" s="41"/>
      <c r="F925" s="43"/>
      <c r="G925" s="45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</row>
    <row r="926" spans="1:23" ht="15" x14ac:dyDescent="0.2">
      <c r="A926" s="40"/>
      <c r="B926" s="40"/>
      <c r="C926" s="1"/>
      <c r="D926" s="41"/>
      <c r="E926" s="41"/>
      <c r="F926" s="43"/>
      <c r="G926" s="45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</row>
    <row r="927" spans="1:23" ht="15" x14ac:dyDescent="0.2">
      <c r="A927" s="40"/>
      <c r="B927" s="40"/>
      <c r="C927" s="1"/>
      <c r="D927" s="41"/>
      <c r="E927" s="41"/>
      <c r="F927" s="43"/>
      <c r="G927" s="45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</row>
    <row r="928" spans="1:23" ht="15" x14ac:dyDescent="0.2">
      <c r="A928" s="40"/>
      <c r="B928" s="40"/>
      <c r="C928" s="1"/>
      <c r="D928" s="41"/>
      <c r="E928" s="41"/>
      <c r="F928" s="43"/>
      <c r="G928" s="45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</row>
    <row r="929" spans="1:23" ht="15" x14ac:dyDescent="0.2">
      <c r="A929" s="40"/>
      <c r="B929" s="40"/>
      <c r="C929" s="1"/>
      <c r="D929" s="41"/>
      <c r="E929" s="41"/>
      <c r="F929" s="43"/>
      <c r="G929" s="45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</row>
    <row r="930" spans="1:23" ht="15" x14ac:dyDescent="0.2">
      <c r="A930" s="40"/>
      <c r="B930" s="40"/>
      <c r="C930" s="1"/>
      <c r="D930" s="41"/>
      <c r="E930" s="41"/>
      <c r="F930" s="43"/>
      <c r="G930" s="45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</row>
    <row r="931" spans="1:23" ht="15" x14ac:dyDescent="0.2">
      <c r="A931" s="40"/>
      <c r="B931" s="40"/>
      <c r="C931" s="1"/>
      <c r="D931" s="41"/>
      <c r="E931" s="41"/>
      <c r="F931" s="43"/>
      <c r="G931" s="45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</row>
    <row r="932" spans="1:23" ht="15" x14ac:dyDescent="0.2">
      <c r="A932" s="40"/>
      <c r="B932" s="40"/>
      <c r="C932" s="1"/>
      <c r="D932" s="41"/>
      <c r="E932" s="41"/>
      <c r="F932" s="43"/>
      <c r="G932" s="45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</row>
    <row r="933" spans="1:23" ht="15" x14ac:dyDescent="0.2">
      <c r="A933" s="40"/>
      <c r="B933" s="40"/>
      <c r="C933" s="1"/>
      <c r="D933" s="41"/>
      <c r="E933" s="41"/>
      <c r="F933" s="43"/>
      <c r="G933" s="45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</row>
    <row r="934" spans="1:23" ht="15" x14ac:dyDescent="0.2">
      <c r="A934" s="40"/>
      <c r="B934" s="40"/>
      <c r="C934" s="1"/>
      <c r="D934" s="41"/>
      <c r="E934" s="41"/>
      <c r="F934" s="43"/>
      <c r="G934" s="45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</row>
    <row r="935" spans="1:23" ht="15" x14ac:dyDescent="0.2">
      <c r="A935" s="40"/>
      <c r="B935" s="40"/>
      <c r="C935" s="1"/>
      <c r="D935" s="41"/>
      <c r="E935" s="41"/>
      <c r="F935" s="43"/>
      <c r="G935" s="45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</row>
    <row r="936" spans="1:23" ht="15" x14ac:dyDescent="0.2">
      <c r="A936" s="40"/>
      <c r="B936" s="40"/>
      <c r="C936" s="1"/>
      <c r="D936" s="41"/>
      <c r="E936" s="41"/>
      <c r="F936" s="43"/>
      <c r="G936" s="45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</row>
    <row r="937" spans="1:23" ht="15" x14ac:dyDescent="0.2">
      <c r="A937" s="40"/>
      <c r="B937" s="40"/>
      <c r="C937" s="1"/>
      <c r="D937" s="41"/>
      <c r="E937" s="41"/>
      <c r="F937" s="43"/>
      <c r="G937" s="45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</row>
    <row r="938" spans="1:23" ht="15" x14ac:dyDescent="0.2">
      <c r="A938" s="40"/>
      <c r="B938" s="40"/>
      <c r="C938" s="1"/>
      <c r="D938" s="41"/>
      <c r="E938" s="41"/>
      <c r="F938" s="43"/>
      <c r="G938" s="45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</row>
    <row r="939" spans="1:23" ht="15" x14ac:dyDescent="0.2">
      <c r="A939" s="40"/>
      <c r="B939" s="40"/>
      <c r="C939" s="1"/>
      <c r="D939" s="41"/>
      <c r="E939" s="41"/>
      <c r="F939" s="43"/>
      <c r="G939" s="45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</row>
    <row r="940" spans="1:23" ht="15" x14ac:dyDescent="0.2">
      <c r="A940" s="40"/>
      <c r="B940" s="40"/>
      <c r="C940" s="1"/>
      <c r="D940" s="41"/>
      <c r="E940" s="41"/>
      <c r="F940" s="43"/>
      <c r="G940" s="45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</row>
    <row r="941" spans="1:23" ht="15" x14ac:dyDescent="0.2">
      <c r="A941" s="40"/>
      <c r="B941" s="40"/>
      <c r="C941" s="1"/>
      <c r="D941" s="41"/>
      <c r="E941" s="41"/>
      <c r="F941" s="43"/>
      <c r="G941" s="45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</row>
    <row r="942" spans="1:23" ht="15" x14ac:dyDescent="0.2">
      <c r="A942" s="40"/>
      <c r="B942" s="40"/>
      <c r="C942" s="1"/>
      <c r="D942" s="41"/>
      <c r="E942" s="41"/>
      <c r="F942" s="43"/>
      <c r="G942" s="45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</row>
    <row r="943" spans="1:23" ht="15" x14ac:dyDescent="0.2">
      <c r="A943" s="40"/>
      <c r="B943" s="40"/>
      <c r="C943" s="1"/>
      <c r="D943" s="41"/>
      <c r="E943" s="41"/>
      <c r="F943" s="43"/>
      <c r="G943" s="45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</row>
    <row r="944" spans="1:23" ht="15" x14ac:dyDescent="0.2">
      <c r="A944" s="40"/>
      <c r="B944" s="40"/>
      <c r="C944" s="1"/>
      <c r="D944" s="41"/>
      <c r="E944" s="41"/>
      <c r="F944" s="43"/>
      <c r="G944" s="45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</row>
    <row r="945" spans="1:23" ht="15" x14ac:dyDescent="0.2">
      <c r="A945" s="40"/>
      <c r="B945" s="40"/>
      <c r="C945" s="1"/>
      <c r="D945" s="41"/>
      <c r="E945" s="41"/>
      <c r="F945" s="43"/>
      <c r="G945" s="45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</row>
    <row r="946" spans="1:23" ht="15" x14ac:dyDescent="0.2">
      <c r="A946" s="40"/>
      <c r="B946" s="40"/>
      <c r="C946" s="1"/>
      <c r="D946" s="41"/>
      <c r="E946" s="41"/>
      <c r="F946" s="43"/>
      <c r="G946" s="45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</row>
    <row r="947" spans="1:23" ht="15" x14ac:dyDescent="0.2">
      <c r="A947" s="40"/>
      <c r="B947" s="40"/>
      <c r="C947" s="1"/>
      <c r="D947" s="41"/>
      <c r="E947" s="41"/>
      <c r="F947" s="43"/>
      <c r="G947" s="45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</row>
    <row r="948" spans="1:23" ht="15" x14ac:dyDescent="0.2">
      <c r="A948" s="40"/>
      <c r="B948" s="40"/>
      <c r="C948" s="1"/>
      <c r="D948" s="41"/>
      <c r="E948" s="41"/>
      <c r="F948" s="43"/>
      <c r="G948" s="45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</row>
    <row r="949" spans="1:23" ht="15" x14ac:dyDescent="0.2">
      <c r="A949" s="40"/>
      <c r="B949" s="40"/>
      <c r="C949" s="1"/>
      <c r="D949" s="41"/>
      <c r="E949" s="41"/>
      <c r="F949" s="43"/>
      <c r="G949" s="45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</row>
    <row r="950" spans="1:23" ht="15" x14ac:dyDescent="0.2">
      <c r="A950" s="40"/>
      <c r="B950" s="40"/>
      <c r="C950" s="1"/>
      <c r="D950" s="41"/>
      <c r="E950" s="41"/>
      <c r="F950" s="43"/>
      <c r="G950" s="45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</row>
    <row r="951" spans="1:23" ht="15" x14ac:dyDescent="0.2">
      <c r="A951" s="40"/>
      <c r="B951" s="40"/>
      <c r="C951" s="1"/>
      <c r="D951" s="41"/>
      <c r="E951" s="41"/>
      <c r="F951" s="43"/>
      <c r="G951" s="45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</row>
    <row r="952" spans="1:23" ht="15" x14ac:dyDescent="0.2">
      <c r="A952" s="40"/>
      <c r="B952" s="40"/>
      <c r="C952" s="1"/>
      <c r="D952" s="41"/>
      <c r="E952" s="41"/>
      <c r="F952" s="43"/>
      <c r="G952" s="45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</row>
    <row r="953" spans="1:23" ht="15" x14ac:dyDescent="0.2">
      <c r="A953" s="40"/>
      <c r="B953" s="40"/>
      <c r="C953" s="1"/>
      <c r="D953" s="41"/>
      <c r="E953" s="41"/>
      <c r="F953" s="43"/>
      <c r="G953" s="45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</row>
    <row r="954" spans="1:23" ht="15" x14ac:dyDescent="0.2">
      <c r="A954" s="40"/>
      <c r="B954" s="40"/>
      <c r="C954" s="1"/>
      <c r="D954" s="41"/>
      <c r="E954" s="41"/>
      <c r="F954" s="43"/>
      <c r="G954" s="45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</row>
    <row r="955" spans="1:23" ht="15" x14ac:dyDescent="0.2">
      <c r="A955" s="40"/>
      <c r="B955" s="40"/>
      <c r="C955" s="1"/>
      <c r="D955" s="41"/>
      <c r="E955" s="41"/>
      <c r="F955" s="43"/>
      <c r="G955" s="45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</row>
    <row r="956" spans="1:23" ht="15" x14ac:dyDescent="0.2">
      <c r="A956" s="40"/>
      <c r="B956" s="40"/>
      <c r="C956" s="1"/>
      <c r="D956" s="41"/>
      <c r="E956" s="41"/>
      <c r="F956" s="43"/>
      <c r="G956" s="45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</row>
    <row r="957" spans="1:23" ht="15" x14ac:dyDescent="0.2">
      <c r="A957" s="40"/>
      <c r="B957" s="40"/>
      <c r="C957" s="1"/>
      <c r="D957" s="41"/>
      <c r="E957" s="41"/>
      <c r="F957" s="43"/>
      <c r="G957" s="45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</row>
    <row r="958" spans="1:23" ht="15" x14ac:dyDescent="0.2">
      <c r="A958" s="40"/>
      <c r="B958" s="40"/>
      <c r="C958" s="1"/>
      <c r="D958" s="41"/>
      <c r="E958" s="41"/>
      <c r="F958" s="43"/>
      <c r="G958" s="45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</row>
    <row r="959" spans="1:23" ht="15" x14ac:dyDescent="0.2">
      <c r="A959" s="40"/>
      <c r="B959" s="40"/>
      <c r="C959" s="1"/>
      <c r="D959" s="41"/>
      <c r="E959" s="41"/>
      <c r="F959" s="43"/>
      <c r="G959" s="45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</row>
    <row r="960" spans="1:23" ht="15" x14ac:dyDescent="0.2">
      <c r="A960" s="40"/>
      <c r="B960" s="40"/>
      <c r="C960" s="1"/>
      <c r="D960" s="41"/>
      <c r="E960" s="41"/>
      <c r="F960" s="43"/>
      <c r="G960" s="45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</row>
    <row r="961" spans="1:23" ht="15" x14ac:dyDescent="0.2">
      <c r="A961" s="40"/>
      <c r="B961" s="40"/>
      <c r="C961" s="1"/>
      <c r="D961" s="41"/>
      <c r="E961" s="41"/>
      <c r="F961" s="43"/>
      <c r="G961" s="45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</row>
    <row r="962" spans="1:23" ht="15" x14ac:dyDescent="0.2">
      <c r="A962" s="40"/>
      <c r="B962" s="40"/>
      <c r="C962" s="1"/>
      <c r="D962" s="41"/>
      <c r="E962" s="41"/>
      <c r="F962" s="43"/>
      <c r="G962" s="45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</row>
    <row r="963" spans="1:23" ht="15" x14ac:dyDescent="0.2">
      <c r="A963" s="40"/>
      <c r="B963" s="40"/>
      <c r="C963" s="1"/>
      <c r="D963" s="41"/>
      <c r="E963" s="41"/>
      <c r="F963" s="43"/>
      <c r="G963" s="45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</row>
    <row r="964" spans="1:23" ht="15" x14ac:dyDescent="0.2">
      <c r="A964" s="40"/>
      <c r="B964" s="40"/>
      <c r="C964" s="1"/>
      <c r="D964" s="41"/>
      <c r="E964" s="41"/>
      <c r="F964" s="43"/>
      <c r="G964" s="45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</row>
    <row r="965" spans="1:23" ht="15" x14ac:dyDescent="0.2">
      <c r="A965" s="40"/>
      <c r="B965" s="40"/>
      <c r="C965" s="1"/>
      <c r="D965" s="41"/>
      <c r="E965" s="41"/>
      <c r="F965" s="43"/>
      <c r="G965" s="45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</row>
    <row r="966" spans="1:23" ht="15" x14ac:dyDescent="0.2">
      <c r="A966" s="40"/>
      <c r="B966" s="40"/>
      <c r="C966" s="1"/>
      <c r="D966" s="41"/>
      <c r="E966" s="41"/>
      <c r="F966" s="43"/>
      <c r="G966" s="45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</row>
    <row r="967" spans="1:23" ht="15" x14ac:dyDescent="0.2">
      <c r="A967" s="40"/>
      <c r="B967" s="40"/>
      <c r="C967" s="1"/>
      <c r="D967" s="41"/>
      <c r="E967" s="41"/>
      <c r="F967" s="43"/>
      <c r="G967" s="45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</row>
    <row r="968" spans="1:23" ht="15" x14ac:dyDescent="0.2">
      <c r="A968" s="40"/>
      <c r="B968" s="40"/>
      <c r="C968" s="1"/>
      <c r="D968" s="41"/>
      <c r="E968" s="41"/>
      <c r="F968" s="43"/>
      <c r="G968" s="45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</row>
    <row r="969" spans="1:23" ht="15" x14ac:dyDescent="0.2">
      <c r="A969" s="40"/>
      <c r="B969" s="40"/>
      <c r="C969" s="1"/>
      <c r="D969" s="41"/>
      <c r="E969" s="41"/>
      <c r="F969" s="43"/>
      <c r="G969" s="45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</row>
    <row r="970" spans="1:23" ht="15" x14ac:dyDescent="0.2">
      <c r="A970" s="40"/>
      <c r="B970" s="40"/>
      <c r="C970" s="1"/>
      <c r="D970" s="41"/>
      <c r="E970" s="41"/>
      <c r="F970" s="43"/>
      <c r="G970" s="45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</row>
    <row r="971" spans="1:23" ht="15" x14ac:dyDescent="0.2">
      <c r="A971" s="40"/>
      <c r="B971" s="40"/>
      <c r="C971" s="1"/>
      <c r="D971" s="41"/>
      <c r="E971" s="41"/>
      <c r="F971" s="43"/>
      <c r="G971" s="45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</row>
    <row r="972" spans="1:23" ht="15" x14ac:dyDescent="0.2">
      <c r="A972" s="40"/>
      <c r="B972" s="40"/>
      <c r="C972" s="1"/>
      <c r="D972" s="41"/>
      <c r="E972" s="41"/>
      <c r="F972" s="43"/>
      <c r="G972" s="45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</row>
    <row r="973" spans="1:23" ht="15" x14ac:dyDescent="0.2">
      <c r="A973" s="40"/>
      <c r="B973" s="40"/>
      <c r="C973" s="1"/>
      <c r="D973" s="41"/>
      <c r="E973" s="41"/>
      <c r="F973" s="43"/>
      <c r="G973" s="45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</row>
    <row r="974" spans="1:23" ht="15" x14ac:dyDescent="0.2">
      <c r="A974" s="40"/>
      <c r="B974" s="40"/>
      <c r="C974" s="1"/>
      <c r="D974" s="41"/>
      <c r="E974" s="41"/>
      <c r="F974" s="43"/>
      <c r="G974" s="45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</row>
    <row r="975" spans="1:23" ht="15" x14ac:dyDescent="0.2">
      <c r="A975" s="40"/>
      <c r="B975" s="40"/>
      <c r="C975" s="1"/>
      <c r="D975" s="41"/>
      <c r="E975" s="41"/>
      <c r="F975" s="43"/>
      <c r="G975" s="45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</row>
    <row r="976" spans="1:23" ht="15" x14ac:dyDescent="0.2">
      <c r="A976" s="40"/>
      <c r="B976" s="40"/>
      <c r="C976" s="1"/>
      <c r="D976" s="41"/>
      <c r="E976" s="41"/>
      <c r="F976" s="43"/>
      <c r="G976" s="45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</row>
    <row r="977" spans="1:23" ht="15" x14ac:dyDescent="0.2">
      <c r="A977" s="40"/>
      <c r="B977" s="40"/>
      <c r="C977" s="1"/>
      <c r="D977" s="41"/>
      <c r="E977" s="41"/>
      <c r="F977" s="43"/>
      <c r="G977" s="45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</row>
    <row r="978" spans="1:23" ht="15" x14ac:dyDescent="0.2">
      <c r="A978" s="40"/>
      <c r="B978" s="40"/>
      <c r="C978" s="1"/>
      <c r="D978" s="41"/>
      <c r="E978" s="41"/>
      <c r="F978" s="43"/>
      <c r="G978" s="45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</row>
    <row r="979" spans="1:23" ht="15" x14ac:dyDescent="0.2">
      <c r="A979" s="40"/>
      <c r="B979" s="40"/>
      <c r="C979" s="1"/>
      <c r="D979" s="41"/>
      <c r="E979" s="41"/>
      <c r="F979" s="43"/>
      <c r="G979" s="45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</row>
    <row r="980" spans="1:23" ht="15" x14ac:dyDescent="0.2">
      <c r="A980" s="40"/>
      <c r="B980" s="40"/>
      <c r="C980" s="1"/>
      <c r="D980" s="41"/>
      <c r="E980" s="41"/>
      <c r="F980" s="43"/>
      <c r="G980" s="45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</row>
    <row r="981" spans="1:23" ht="15" x14ac:dyDescent="0.2">
      <c r="A981" s="40"/>
      <c r="B981" s="40"/>
      <c r="C981" s="1"/>
      <c r="D981" s="41"/>
      <c r="E981" s="41"/>
      <c r="F981" s="43"/>
      <c r="G981" s="45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</row>
    <row r="982" spans="1:23" ht="15" x14ac:dyDescent="0.2">
      <c r="A982" s="40"/>
      <c r="B982" s="40"/>
      <c r="C982" s="1"/>
      <c r="D982" s="41"/>
      <c r="E982" s="41"/>
      <c r="F982" s="43"/>
      <c r="G982" s="45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</row>
    <row r="983" spans="1:23" ht="15" x14ac:dyDescent="0.2">
      <c r="A983" s="40"/>
      <c r="B983" s="40"/>
      <c r="C983" s="1"/>
      <c r="D983" s="41"/>
      <c r="E983" s="41"/>
      <c r="F983" s="43"/>
      <c r="G983" s="45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</row>
    <row r="984" spans="1:23" ht="15" x14ac:dyDescent="0.2">
      <c r="A984" s="40"/>
      <c r="B984" s="40"/>
      <c r="C984" s="1"/>
      <c r="D984" s="41"/>
      <c r="E984" s="41"/>
      <c r="F984" s="43"/>
      <c r="G984" s="45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</row>
    <row r="985" spans="1:23" ht="15" x14ac:dyDescent="0.2">
      <c r="A985" s="40"/>
      <c r="B985" s="40"/>
      <c r="C985" s="1"/>
      <c r="D985" s="41"/>
      <c r="E985" s="41"/>
      <c r="F985" s="43"/>
      <c r="G985" s="45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</row>
    <row r="986" spans="1:23" ht="15" x14ac:dyDescent="0.2">
      <c r="A986" s="40"/>
      <c r="B986" s="40"/>
      <c r="C986" s="1"/>
      <c r="D986" s="41"/>
      <c r="E986" s="41"/>
      <c r="F986" s="43"/>
      <c r="G986" s="45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</row>
    <row r="987" spans="1:23" ht="15" x14ac:dyDescent="0.2">
      <c r="A987" s="40"/>
      <c r="B987" s="40"/>
      <c r="C987" s="1"/>
      <c r="D987" s="41"/>
      <c r="E987" s="41"/>
      <c r="F987" s="43"/>
      <c r="G987" s="45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</row>
    <row r="988" spans="1:23" ht="15" x14ac:dyDescent="0.2">
      <c r="A988" s="40"/>
      <c r="B988" s="40"/>
      <c r="C988" s="1"/>
      <c r="D988" s="41"/>
      <c r="E988" s="41"/>
      <c r="F988" s="43"/>
      <c r="G988" s="45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</row>
    <row r="989" spans="1:23" ht="15" x14ac:dyDescent="0.2">
      <c r="A989" s="40"/>
      <c r="B989" s="40"/>
      <c r="C989" s="1"/>
      <c r="D989" s="41"/>
      <c r="E989" s="41"/>
      <c r="F989" s="43"/>
      <c r="G989" s="45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</row>
    <row r="990" spans="1:23" ht="15" x14ac:dyDescent="0.2">
      <c r="A990" s="40"/>
      <c r="B990" s="40"/>
      <c r="C990" s="1"/>
      <c r="D990" s="41"/>
      <c r="E990" s="41"/>
      <c r="F990" s="43"/>
      <c r="G990" s="45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</row>
    <row r="991" spans="1:23" ht="15" x14ac:dyDescent="0.2">
      <c r="A991" s="40"/>
      <c r="B991" s="40"/>
      <c r="C991" s="1"/>
      <c r="D991" s="41"/>
      <c r="E991" s="41"/>
      <c r="F991" s="43"/>
      <c r="G991" s="45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</row>
    <row r="992" spans="1:23" ht="15" x14ac:dyDescent="0.2">
      <c r="A992" s="40"/>
      <c r="B992" s="40"/>
      <c r="C992" s="1"/>
      <c r="D992" s="41"/>
      <c r="E992" s="41"/>
      <c r="F992" s="43"/>
      <c r="G992" s="45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</row>
    <row r="993" spans="1:23" ht="15" x14ac:dyDescent="0.2">
      <c r="A993" s="40"/>
      <c r="B993" s="40"/>
      <c r="C993" s="1"/>
      <c r="D993" s="41"/>
      <c r="E993" s="41"/>
      <c r="F993" s="43"/>
      <c r="G993" s="45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</row>
    <row r="994" spans="1:23" ht="15" x14ac:dyDescent="0.2">
      <c r="A994" s="40"/>
      <c r="B994" s="40"/>
      <c r="C994" s="1"/>
      <c r="D994" s="41"/>
      <c r="E994" s="41"/>
      <c r="F994" s="43"/>
      <c r="G994" s="45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</row>
    <row r="995" spans="1:23" ht="15" x14ac:dyDescent="0.2">
      <c r="A995" s="40"/>
      <c r="B995" s="40"/>
      <c r="C995" s="1"/>
      <c r="D995" s="41"/>
      <c r="E995" s="41"/>
      <c r="F995" s="43"/>
      <c r="G995" s="45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</row>
    <row r="996" spans="1:23" ht="15" x14ac:dyDescent="0.2">
      <c r="A996" s="40"/>
      <c r="B996" s="40"/>
      <c r="C996" s="1"/>
      <c r="D996" s="41"/>
      <c r="E996" s="41"/>
      <c r="F996" s="43"/>
      <c r="G996" s="45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</row>
    <row r="997" spans="1:23" ht="15" x14ac:dyDescent="0.2">
      <c r="A997" s="40"/>
      <c r="B997" s="40"/>
      <c r="C997" s="1"/>
      <c r="D997" s="41"/>
      <c r="E997" s="41"/>
      <c r="F997" s="43"/>
      <c r="G997" s="45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</row>
    <row r="998" spans="1:23" ht="15" x14ac:dyDescent="0.2">
      <c r="A998" s="40"/>
      <c r="B998" s="40"/>
      <c r="C998" s="1"/>
      <c r="D998" s="41"/>
      <c r="E998" s="41"/>
      <c r="F998" s="43"/>
      <c r="G998" s="45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</row>
    <row r="999" spans="1:23" ht="15" x14ac:dyDescent="0.2">
      <c r="A999" s="40"/>
      <c r="B999" s="40"/>
      <c r="C999" s="1"/>
      <c r="D999" s="41"/>
      <c r="E999" s="41"/>
      <c r="F999" s="43"/>
      <c r="G999" s="45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</row>
    <row r="1000" spans="1:23" ht="15" x14ac:dyDescent="0.2">
      <c r="A1000" s="40"/>
      <c r="B1000" s="40"/>
      <c r="C1000" s="1"/>
      <c r="D1000" s="41"/>
      <c r="E1000" s="41"/>
      <c r="F1000" s="43"/>
      <c r="G1000" s="45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</row>
    <row r="1001" spans="1:23" ht="15" x14ac:dyDescent="0.2">
      <c r="A1001" s="40"/>
      <c r="B1001" s="40"/>
      <c r="C1001" s="1"/>
      <c r="D1001" s="41"/>
      <c r="E1001" s="41"/>
      <c r="F1001" s="43"/>
      <c r="G1001" s="45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</row>
    <row r="1002" spans="1:23" ht="15" x14ac:dyDescent="0.2">
      <c r="A1002" s="40"/>
      <c r="B1002" s="40"/>
      <c r="C1002" s="1"/>
      <c r="D1002" s="41"/>
      <c r="E1002" s="41"/>
      <c r="F1002" s="43"/>
      <c r="G1002" s="45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</row>
    <row r="1003" spans="1:23" ht="15" x14ac:dyDescent="0.2">
      <c r="A1003" s="40"/>
      <c r="B1003" s="40"/>
      <c r="C1003" s="1"/>
      <c r="D1003" s="41"/>
      <c r="E1003" s="41"/>
      <c r="F1003" s="43"/>
      <c r="G1003" s="45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</row>
    <row r="1004" spans="1:23" ht="15" x14ac:dyDescent="0.2">
      <c r="A1004" s="40"/>
      <c r="B1004" s="40"/>
      <c r="C1004" s="1"/>
      <c r="D1004" s="41"/>
      <c r="E1004" s="41"/>
      <c r="F1004" s="43"/>
      <c r="G1004" s="45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</row>
    <row r="1005" spans="1:23" ht="15" x14ac:dyDescent="0.2">
      <c r="A1005" s="40"/>
      <c r="B1005" s="40"/>
      <c r="C1005" s="1"/>
      <c r="D1005" s="41"/>
      <c r="E1005" s="41"/>
      <c r="F1005" s="43"/>
      <c r="G1005" s="45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</row>
  </sheetData>
  <mergeCells count="1">
    <mergeCell ref="A1:G1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99"/>
  <sheetViews>
    <sheetView rightToLeft="1" workbookViewId="0">
      <pane ySplit="2" topLeftCell="A3" activePane="bottomLeft" state="frozen"/>
      <selection pane="bottomLeft" activeCell="D21" sqref="D21"/>
    </sheetView>
  </sheetViews>
  <sheetFormatPr defaultColWidth="14.42578125" defaultRowHeight="15.75" customHeight="1" x14ac:dyDescent="0.2"/>
  <cols>
    <col min="2" max="2" width="15.85546875" customWidth="1"/>
    <col min="3" max="3" width="31.140625" customWidth="1"/>
    <col min="4" max="4" width="56" customWidth="1"/>
    <col min="5" max="5" width="18.42578125" customWidth="1"/>
    <col min="6" max="6" width="42" customWidth="1"/>
    <col min="7" max="7" width="33.7109375" customWidth="1"/>
  </cols>
  <sheetData>
    <row r="1" spans="1:7" ht="63.75" customHeight="1" x14ac:dyDescent="0.2">
      <c r="A1" s="143" t="s">
        <v>128</v>
      </c>
      <c r="B1" s="138"/>
      <c r="C1" s="138"/>
      <c r="D1" s="138"/>
      <c r="E1" s="138"/>
      <c r="F1" s="138"/>
      <c r="G1" s="139"/>
    </row>
    <row r="2" spans="1:7" ht="46.5" x14ac:dyDescent="0.2">
      <c r="A2" s="49" t="s">
        <v>2</v>
      </c>
      <c r="B2" s="6" t="s">
        <v>4</v>
      </c>
      <c r="C2" s="6" t="s">
        <v>5</v>
      </c>
      <c r="D2" s="8" t="s">
        <v>6</v>
      </c>
      <c r="E2" s="6" t="s">
        <v>7</v>
      </c>
      <c r="F2" s="8" t="s">
        <v>129</v>
      </c>
      <c r="G2" s="100" t="s">
        <v>252</v>
      </c>
    </row>
    <row r="3" spans="1:7" ht="180" x14ac:dyDescent="0.2">
      <c r="A3" s="31">
        <v>18860</v>
      </c>
      <c r="B3" s="9" t="s">
        <v>130</v>
      </c>
      <c r="C3" s="33"/>
      <c r="D3" s="13" t="s">
        <v>131</v>
      </c>
      <c r="E3" s="50" t="str">
        <f>HYPERLINK("https://www.dropbox.com/s/v63b7k4kccmsa1i/CIOT-700M%20%2018860.pdf?dl=0","לחץ כאן")</f>
        <v>לחץ כאן</v>
      </c>
      <c r="F3" s="13" t="s">
        <v>132</v>
      </c>
      <c r="G3" s="111" t="s">
        <v>264</v>
      </c>
    </row>
    <row r="4" spans="1:7" ht="162.75" customHeight="1" x14ac:dyDescent="0.2">
      <c r="A4" s="17">
        <v>18861</v>
      </c>
      <c r="B4" s="20" t="s">
        <v>133</v>
      </c>
      <c r="C4" s="22"/>
      <c r="D4" s="21" t="s">
        <v>134</v>
      </c>
      <c r="E4" s="51" t="str">
        <f>HYPERLINK("https://www.dropbox.com/s/vam3npyanqoc9y0/CIOT-L7FM%20%2018861.pdf?dl=0","לחץ כאן")</f>
        <v>לחץ כאן</v>
      </c>
      <c r="F4" s="21" t="s">
        <v>135</v>
      </c>
      <c r="G4" s="111" t="s">
        <v>264</v>
      </c>
    </row>
    <row r="5" spans="1:7" ht="154.5" customHeight="1" x14ac:dyDescent="0.2">
      <c r="A5" s="26">
        <v>18862</v>
      </c>
      <c r="B5" s="28" t="s">
        <v>136</v>
      </c>
      <c r="C5" s="22"/>
      <c r="D5" s="30" t="s">
        <v>137</v>
      </c>
      <c r="E5" s="52" t="str">
        <f>HYPERLINK("https://www.dropbox.com/s/8tshtdtw74z3gik/CIOT-L2TM%20%20%2018862.pdf?dl=0","לחץ כאן")</f>
        <v>לחץ כאן</v>
      </c>
      <c r="F5" s="30" t="s">
        <v>138</v>
      </c>
      <c r="G5" s="111" t="s">
        <v>264</v>
      </c>
    </row>
    <row r="6" spans="1:7" ht="135.75" customHeight="1" x14ac:dyDescent="0.2">
      <c r="A6" s="37">
        <v>18864</v>
      </c>
      <c r="B6" s="20" t="s">
        <v>139</v>
      </c>
      <c r="C6" s="22"/>
      <c r="D6" s="21" t="s">
        <v>140</v>
      </c>
      <c r="E6" s="51" t="str">
        <f>HYPERLINK("https://www.dropbox.com/s/2g1n4epftysjuhc/CIOT-D20M%20%2018864.pdf?dl=0","לחץ כאן")</f>
        <v>לחץ כאן</v>
      </c>
      <c r="F6" s="21" t="s">
        <v>141</v>
      </c>
      <c r="G6" s="111" t="s">
        <v>264</v>
      </c>
    </row>
    <row r="7" spans="1:7" ht="129" customHeight="1" x14ac:dyDescent="0.2">
      <c r="A7" s="26">
        <v>18866</v>
      </c>
      <c r="B7" s="28" t="s">
        <v>142</v>
      </c>
      <c r="C7" s="22"/>
      <c r="D7" s="30" t="s">
        <v>143</v>
      </c>
      <c r="E7" s="52" t="str">
        <f>HYPERLINK("https://www.dropbox.com/s/ppj6oc88rnenlvl/CIA-ZESOA%20%2018866.pdf?dl=0","לחץ כאן")</f>
        <v>לחץ כאן</v>
      </c>
      <c r="F7" s="30" t="s">
        <v>144</v>
      </c>
      <c r="G7" s="111" t="s">
        <v>264</v>
      </c>
    </row>
    <row r="8" spans="1:7" ht="120" customHeight="1" x14ac:dyDescent="0.2">
      <c r="A8" s="17">
        <v>18865</v>
      </c>
      <c r="B8" s="20" t="s">
        <v>145</v>
      </c>
      <c r="C8" s="22"/>
      <c r="D8" s="21" t="s">
        <v>146</v>
      </c>
      <c r="E8" s="53" t="str">
        <f>HYPERLINK("https://www.dropbox.com/s/0vp4pi6lzye1qhb/CGW-1KM%20%2018865.pdf?dl=0","לחץ כאן")</f>
        <v>לחץ כאן</v>
      </c>
      <c r="F8" s="21" t="s">
        <v>148</v>
      </c>
      <c r="G8" s="111" t="s">
        <v>264</v>
      </c>
    </row>
    <row r="9" spans="1:7" ht="23.25" x14ac:dyDescent="0.25">
      <c r="A9" s="54"/>
      <c r="B9" s="48"/>
      <c r="D9" s="44"/>
      <c r="E9" s="55"/>
      <c r="F9" s="44"/>
      <c r="G9" s="48"/>
    </row>
    <row r="10" spans="1:7" ht="23.25" x14ac:dyDescent="0.25">
      <c r="A10" s="54"/>
      <c r="B10" s="48"/>
      <c r="D10" s="44"/>
      <c r="E10" s="55"/>
      <c r="F10" s="44"/>
      <c r="G10" s="48"/>
    </row>
    <row r="11" spans="1:7" ht="23.25" x14ac:dyDescent="0.25">
      <c r="A11" s="54"/>
      <c r="B11" s="48"/>
      <c r="D11" s="44"/>
      <c r="E11" s="55"/>
      <c r="F11" s="44"/>
      <c r="G11" s="48"/>
    </row>
    <row r="12" spans="1:7" ht="23.25" x14ac:dyDescent="0.25">
      <c r="A12" s="54"/>
      <c r="B12" s="48"/>
      <c r="D12" s="44"/>
      <c r="E12" s="55"/>
      <c r="F12" s="44"/>
      <c r="G12" s="48"/>
    </row>
    <row r="13" spans="1:7" ht="23.25" x14ac:dyDescent="0.25">
      <c r="A13" s="54"/>
      <c r="B13" s="48"/>
      <c r="D13" s="44"/>
      <c r="E13" s="55"/>
      <c r="F13" s="44"/>
      <c r="G13" s="48"/>
    </row>
    <row r="14" spans="1:7" ht="23.25" x14ac:dyDescent="0.25">
      <c r="A14" s="54"/>
      <c r="B14" s="48"/>
      <c r="D14" s="44"/>
      <c r="E14" s="55"/>
      <c r="F14" s="44"/>
      <c r="G14" s="48"/>
    </row>
    <row r="15" spans="1:7" ht="23.25" x14ac:dyDescent="0.25">
      <c r="A15" s="54"/>
      <c r="B15" s="48"/>
      <c r="D15" s="44"/>
      <c r="E15" s="55"/>
      <c r="F15" s="44"/>
      <c r="G15" s="48"/>
    </row>
    <row r="16" spans="1:7" ht="23.25" x14ac:dyDescent="0.25">
      <c r="A16" s="54"/>
      <c r="B16" s="48"/>
      <c r="D16" s="44"/>
      <c r="E16" s="55"/>
      <c r="F16" s="44"/>
      <c r="G16" s="48"/>
    </row>
    <row r="17" spans="1:7" ht="23.25" x14ac:dyDescent="0.25">
      <c r="A17" s="54"/>
      <c r="B17" s="48"/>
      <c r="D17" s="44"/>
      <c r="E17" s="55"/>
      <c r="F17" s="44"/>
      <c r="G17" s="48"/>
    </row>
    <row r="18" spans="1:7" ht="23.25" x14ac:dyDescent="0.25">
      <c r="A18" s="54"/>
      <c r="B18" s="48"/>
      <c r="D18" s="44"/>
      <c r="E18" s="55"/>
      <c r="F18" s="44"/>
      <c r="G18" s="48"/>
    </row>
    <row r="19" spans="1:7" ht="23.25" x14ac:dyDescent="0.25">
      <c r="A19" s="54"/>
      <c r="B19" s="48"/>
      <c r="D19" s="44"/>
      <c r="E19" s="55"/>
      <c r="F19" s="44"/>
      <c r="G19" s="48"/>
    </row>
    <row r="20" spans="1:7" ht="23.25" x14ac:dyDescent="0.25">
      <c r="A20" s="54"/>
      <c r="B20" s="48"/>
      <c r="D20" s="44"/>
      <c r="E20" s="55"/>
      <c r="F20" s="44"/>
      <c r="G20" s="48"/>
    </row>
    <row r="21" spans="1:7" ht="23.25" x14ac:dyDescent="0.25">
      <c r="A21" s="54"/>
      <c r="B21" s="48"/>
      <c r="D21" s="44"/>
      <c r="E21" s="55"/>
      <c r="F21" s="44"/>
      <c r="G21" s="48"/>
    </row>
    <row r="22" spans="1:7" ht="23.25" x14ac:dyDescent="0.25">
      <c r="A22" s="54"/>
      <c r="B22" s="48"/>
      <c r="D22" s="44"/>
      <c r="E22" s="55"/>
      <c r="F22" s="44"/>
      <c r="G22" s="48"/>
    </row>
    <row r="23" spans="1:7" ht="23.25" x14ac:dyDescent="0.25">
      <c r="A23" s="54"/>
      <c r="B23" s="48"/>
      <c r="D23" s="44"/>
      <c r="E23" s="55"/>
      <c r="F23" s="44"/>
      <c r="G23" s="48"/>
    </row>
    <row r="24" spans="1:7" ht="23.25" x14ac:dyDescent="0.25">
      <c r="A24" s="54"/>
      <c r="B24" s="48"/>
      <c r="D24" s="44"/>
      <c r="E24" s="55"/>
      <c r="F24" s="44"/>
      <c r="G24" s="48"/>
    </row>
    <row r="25" spans="1:7" ht="23.25" x14ac:dyDescent="0.25">
      <c r="A25" s="54"/>
      <c r="B25" s="48"/>
      <c r="D25" s="44"/>
      <c r="E25" s="55"/>
      <c r="F25" s="44"/>
      <c r="G25" s="48"/>
    </row>
    <row r="26" spans="1:7" ht="23.25" x14ac:dyDescent="0.25">
      <c r="A26" s="54"/>
      <c r="B26" s="48"/>
      <c r="D26" s="44"/>
      <c r="E26" s="55"/>
      <c r="F26" s="44"/>
      <c r="G26" s="48"/>
    </row>
    <row r="27" spans="1:7" ht="23.25" x14ac:dyDescent="0.25">
      <c r="A27" s="54"/>
      <c r="B27" s="48"/>
      <c r="D27" s="44"/>
      <c r="E27" s="55"/>
      <c r="F27" s="44"/>
      <c r="G27" s="48"/>
    </row>
    <row r="28" spans="1:7" ht="23.25" x14ac:dyDescent="0.25">
      <c r="A28" s="54"/>
      <c r="B28" s="48"/>
      <c r="D28" s="44"/>
      <c r="E28" s="55"/>
      <c r="F28" s="44"/>
      <c r="G28" s="48"/>
    </row>
    <row r="29" spans="1:7" ht="23.25" x14ac:dyDescent="0.25">
      <c r="A29" s="54"/>
      <c r="B29" s="48"/>
      <c r="D29" s="44"/>
      <c r="E29" s="55"/>
      <c r="F29" s="44"/>
      <c r="G29" s="48"/>
    </row>
    <row r="30" spans="1:7" ht="23.25" x14ac:dyDescent="0.25">
      <c r="A30" s="54"/>
      <c r="B30" s="48"/>
      <c r="D30" s="44"/>
      <c r="E30" s="55"/>
      <c r="F30" s="44"/>
      <c r="G30" s="48"/>
    </row>
    <row r="31" spans="1:7" ht="23.25" x14ac:dyDescent="0.25">
      <c r="A31" s="54"/>
      <c r="B31" s="48"/>
      <c r="D31" s="44"/>
      <c r="E31" s="55"/>
      <c r="F31" s="44"/>
      <c r="G31" s="48"/>
    </row>
    <row r="32" spans="1:7" ht="23.25" x14ac:dyDescent="0.25">
      <c r="A32" s="54"/>
      <c r="B32" s="48"/>
      <c r="D32" s="44"/>
      <c r="E32" s="55"/>
      <c r="F32" s="44"/>
      <c r="G32" s="48"/>
    </row>
    <row r="33" spans="1:7" ht="23.25" x14ac:dyDescent="0.25">
      <c r="A33" s="54"/>
      <c r="B33" s="48"/>
      <c r="D33" s="44"/>
      <c r="E33" s="55"/>
      <c r="F33" s="44"/>
      <c r="G33" s="48"/>
    </row>
    <row r="34" spans="1:7" ht="23.25" x14ac:dyDescent="0.25">
      <c r="A34" s="54"/>
      <c r="B34" s="48"/>
      <c r="D34" s="44"/>
      <c r="E34" s="55"/>
      <c r="F34" s="44"/>
      <c r="G34" s="48"/>
    </row>
    <row r="35" spans="1:7" ht="23.25" x14ac:dyDescent="0.25">
      <c r="A35" s="54"/>
      <c r="B35" s="48"/>
      <c r="D35" s="44"/>
      <c r="E35" s="55"/>
      <c r="F35" s="44"/>
      <c r="G35" s="48"/>
    </row>
    <row r="36" spans="1:7" ht="23.25" x14ac:dyDescent="0.25">
      <c r="A36" s="54"/>
      <c r="B36" s="48"/>
      <c r="D36" s="44"/>
      <c r="E36" s="55"/>
      <c r="F36" s="44"/>
      <c r="G36" s="48"/>
    </row>
    <row r="37" spans="1:7" ht="23.25" x14ac:dyDescent="0.25">
      <c r="A37" s="54"/>
      <c r="B37" s="48"/>
      <c r="D37" s="44"/>
      <c r="E37" s="55"/>
      <c r="F37" s="44"/>
      <c r="G37" s="48"/>
    </row>
    <row r="38" spans="1:7" ht="23.25" x14ac:dyDescent="0.25">
      <c r="A38" s="54"/>
      <c r="B38" s="48"/>
      <c r="D38" s="44"/>
      <c r="E38" s="55"/>
      <c r="F38" s="44"/>
      <c r="G38" s="48"/>
    </row>
    <row r="39" spans="1:7" ht="23.25" x14ac:dyDescent="0.25">
      <c r="A39" s="54"/>
      <c r="B39" s="48"/>
      <c r="D39" s="44"/>
      <c r="E39" s="55"/>
      <c r="F39" s="44"/>
      <c r="G39" s="48"/>
    </row>
    <row r="40" spans="1:7" ht="23.25" x14ac:dyDescent="0.25">
      <c r="A40" s="54"/>
      <c r="B40" s="48"/>
      <c r="D40" s="44"/>
      <c r="E40" s="55"/>
      <c r="F40" s="44"/>
      <c r="G40" s="48"/>
    </row>
    <row r="41" spans="1:7" ht="23.25" x14ac:dyDescent="0.25">
      <c r="A41" s="54"/>
      <c r="B41" s="48"/>
      <c r="D41" s="44"/>
      <c r="E41" s="55"/>
      <c r="F41" s="44"/>
      <c r="G41" s="48"/>
    </row>
    <row r="42" spans="1:7" ht="23.25" x14ac:dyDescent="0.25">
      <c r="A42" s="54"/>
      <c r="B42" s="48"/>
      <c r="D42" s="44"/>
      <c r="E42" s="55"/>
      <c r="F42" s="44"/>
      <c r="G42" s="48"/>
    </row>
    <row r="43" spans="1:7" ht="23.25" x14ac:dyDescent="0.25">
      <c r="A43" s="54"/>
      <c r="B43" s="48"/>
      <c r="D43" s="44"/>
      <c r="E43" s="55"/>
      <c r="F43" s="44"/>
      <c r="G43" s="48"/>
    </row>
    <row r="44" spans="1:7" ht="23.25" x14ac:dyDescent="0.25">
      <c r="A44" s="54"/>
      <c r="B44" s="48"/>
      <c r="D44" s="44"/>
      <c r="E44" s="55"/>
      <c r="F44" s="44"/>
      <c r="G44" s="48"/>
    </row>
    <row r="45" spans="1:7" ht="23.25" x14ac:dyDescent="0.25">
      <c r="A45" s="54"/>
      <c r="B45" s="48"/>
      <c r="D45" s="44"/>
      <c r="E45" s="55"/>
      <c r="F45" s="44"/>
      <c r="G45" s="48"/>
    </row>
    <row r="46" spans="1:7" ht="23.25" x14ac:dyDescent="0.25">
      <c r="A46" s="54"/>
      <c r="B46" s="48"/>
      <c r="D46" s="44"/>
      <c r="E46" s="55"/>
      <c r="F46" s="44"/>
      <c r="G46" s="48"/>
    </row>
    <row r="47" spans="1:7" ht="23.25" x14ac:dyDescent="0.25">
      <c r="A47" s="54"/>
      <c r="B47" s="48"/>
      <c r="D47" s="44"/>
      <c r="E47" s="55"/>
      <c r="F47" s="44"/>
      <c r="G47" s="48"/>
    </row>
    <row r="48" spans="1:7" ht="23.25" x14ac:dyDescent="0.25">
      <c r="A48" s="54"/>
      <c r="B48" s="48"/>
      <c r="D48" s="44"/>
      <c r="E48" s="55"/>
      <c r="F48" s="44"/>
      <c r="G48" s="48"/>
    </row>
    <row r="49" spans="1:7" ht="23.25" x14ac:dyDescent="0.25">
      <c r="A49" s="54"/>
      <c r="B49" s="48"/>
      <c r="D49" s="44"/>
      <c r="E49" s="55"/>
      <c r="F49" s="44"/>
      <c r="G49" s="48"/>
    </row>
    <row r="50" spans="1:7" ht="23.25" x14ac:dyDescent="0.25">
      <c r="A50" s="54"/>
      <c r="B50" s="48"/>
      <c r="D50" s="44"/>
      <c r="E50" s="55"/>
      <c r="F50" s="44"/>
      <c r="G50" s="48"/>
    </row>
    <row r="51" spans="1:7" ht="23.25" x14ac:dyDescent="0.25">
      <c r="A51" s="54"/>
      <c r="B51" s="48"/>
      <c r="D51" s="44"/>
      <c r="E51" s="55"/>
      <c r="F51" s="44"/>
      <c r="G51" s="48"/>
    </row>
    <row r="52" spans="1:7" ht="23.25" x14ac:dyDescent="0.25">
      <c r="A52" s="54"/>
      <c r="B52" s="48"/>
      <c r="D52" s="44"/>
      <c r="E52" s="55"/>
      <c r="F52" s="44"/>
      <c r="G52" s="48"/>
    </row>
    <row r="53" spans="1:7" ht="23.25" x14ac:dyDescent="0.25">
      <c r="A53" s="54"/>
      <c r="B53" s="48"/>
      <c r="D53" s="44"/>
      <c r="E53" s="55"/>
      <c r="F53" s="44"/>
      <c r="G53" s="48"/>
    </row>
    <row r="54" spans="1:7" ht="23.25" x14ac:dyDescent="0.25">
      <c r="A54" s="54"/>
      <c r="B54" s="48"/>
      <c r="D54" s="44"/>
      <c r="E54" s="55"/>
      <c r="F54" s="44"/>
      <c r="G54" s="48"/>
    </row>
    <row r="55" spans="1:7" ht="23.25" x14ac:dyDescent="0.25">
      <c r="A55" s="54"/>
      <c r="B55" s="48"/>
      <c r="D55" s="44"/>
      <c r="E55" s="55"/>
      <c r="F55" s="44"/>
      <c r="G55" s="48"/>
    </row>
    <row r="56" spans="1:7" ht="23.25" x14ac:dyDescent="0.25">
      <c r="A56" s="54"/>
      <c r="B56" s="48"/>
      <c r="D56" s="44"/>
      <c r="E56" s="55"/>
      <c r="F56" s="44"/>
      <c r="G56" s="48"/>
    </row>
    <row r="57" spans="1:7" ht="23.25" x14ac:dyDescent="0.25">
      <c r="A57" s="54"/>
      <c r="B57" s="48"/>
      <c r="D57" s="44"/>
      <c r="E57" s="55"/>
      <c r="F57" s="44"/>
      <c r="G57" s="48"/>
    </row>
    <row r="58" spans="1:7" ht="23.25" x14ac:dyDescent="0.25">
      <c r="A58" s="54"/>
      <c r="B58" s="48"/>
      <c r="D58" s="44"/>
      <c r="E58" s="55"/>
      <c r="F58" s="44"/>
      <c r="G58" s="48"/>
    </row>
    <row r="59" spans="1:7" ht="23.25" x14ac:dyDescent="0.25">
      <c r="A59" s="54"/>
      <c r="B59" s="48"/>
      <c r="D59" s="44"/>
      <c r="E59" s="55"/>
      <c r="F59" s="44"/>
      <c r="G59" s="48"/>
    </row>
    <row r="60" spans="1:7" ht="23.25" x14ac:dyDescent="0.25">
      <c r="A60" s="54"/>
      <c r="B60" s="48"/>
      <c r="D60" s="44"/>
      <c r="E60" s="55"/>
      <c r="F60" s="44"/>
      <c r="G60" s="48"/>
    </row>
    <row r="61" spans="1:7" ht="23.25" x14ac:dyDescent="0.25">
      <c r="A61" s="54"/>
      <c r="B61" s="48"/>
      <c r="D61" s="44"/>
      <c r="E61" s="55"/>
      <c r="F61" s="44"/>
      <c r="G61" s="48"/>
    </row>
    <row r="62" spans="1:7" ht="23.25" x14ac:dyDescent="0.25">
      <c r="A62" s="54"/>
      <c r="B62" s="48"/>
      <c r="D62" s="44"/>
      <c r="E62" s="55"/>
      <c r="F62" s="44"/>
      <c r="G62" s="48"/>
    </row>
    <row r="63" spans="1:7" ht="23.25" x14ac:dyDescent="0.25">
      <c r="A63" s="54"/>
      <c r="B63" s="48"/>
      <c r="D63" s="44"/>
      <c r="E63" s="55"/>
      <c r="F63" s="44"/>
      <c r="G63" s="48"/>
    </row>
    <row r="64" spans="1:7" ht="23.25" x14ac:dyDescent="0.25">
      <c r="A64" s="54"/>
      <c r="B64" s="48"/>
      <c r="D64" s="44"/>
      <c r="E64" s="55"/>
      <c r="F64" s="44"/>
      <c r="G64" s="48"/>
    </row>
    <row r="65" spans="1:7" ht="23.25" x14ac:dyDescent="0.25">
      <c r="A65" s="54"/>
      <c r="B65" s="48"/>
      <c r="D65" s="44"/>
      <c r="E65" s="55"/>
      <c r="F65" s="44"/>
      <c r="G65" s="48"/>
    </row>
    <row r="66" spans="1:7" ht="96.75" customHeight="1" x14ac:dyDescent="0.2">
      <c r="A66" s="27">
        <v>100000</v>
      </c>
      <c r="B66" s="58" t="s">
        <v>152</v>
      </c>
      <c r="C66" s="22"/>
      <c r="D66" s="30" t="s">
        <v>154</v>
      </c>
      <c r="E66" s="60"/>
      <c r="F66" s="62" t="s">
        <v>155</v>
      </c>
      <c r="G66" s="58"/>
    </row>
    <row r="67" spans="1:7" ht="23.25" x14ac:dyDescent="0.25">
      <c r="A67" s="54"/>
      <c r="B67" s="48"/>
      <c r="D67" s="44"/>
      <c r="E67" s="55"/>
      <c r="F67" s="44"/>
      <c r="G67" s="48"/>
    </row>
    <row r="68" spans="1:7" ht="23.25" x14ac:dyDescent="0.25">
      <c r="A68" s="54"/>
      <c r="B68" s="48"/>
      <c r="D68" s="44"/>
      <c r="E68" s="55"/>
      <c r="F68" s="44"/>
      <c r="G68" s="48"/>
    </row>
    <row r="69" spans="1:7" ht="23.25" x14ac:dyDescent="0.25">
      <c r="A69" s="54"/>
      <c r="B69" s="48"/>
      <c r="D69" s="44"/>
      <c r="E69" s="55"/>
      <c r="F69" s="44"/>
      <c r="G69" s="48"/>
    </row>
    <row r="70" spans="1:7" ht="23.25" x14ac:dyDescent="0.25">
      <c r="A70" s="54"/>
      <c r="B70" s="48"/>
      <c r="D70" s="44"/>
      <c r="E70" s="55"/>
      <c r="F70" s="44"/>
      <c r="G70" s="48"/>
    </row>
    <row r="71" spans="1:7" ht="23.25" x14ac:dyDescent="0.25">
      <c r="A71" s="54"/>
      <c r="B71" s="48"/>
      <c r="D71" s="44"/>
      <c r="E71" s="55"/>
      <c r="F71" s="44"/>
      <c r="G71" s="48"/>
    </row>
    <row r="72" spans="1:7" ht="23.25" x14ac:dyDescent="0.25">
      <c r="A72" s="54"/>
      <c r="B72" s="48"/>
      <c r="D72" s="44"/>
      <c r="E72" s="55"/>
      <c r="F72" s="44"/>
      <c r="G72" s="48"/>
    </row>
    <row r="73" spans="1:7" ht="23.25" x14ac:dyDescent="0.25">
      <c r="A73" s="54"/>
      <c r="B73" s="48"/>
      <c r="D73" s="44"/>
      <c r="E73" s="55"/>
      <c r="F73" s="44"/>
      <c r="G73" s="48"/>
    </row>
    <row r="74" spans="1:7" ht="23.25" x14ac:dyDescent="0.25">
      <c r="A74" s="54"/>
      <c r="B74" s="48"/>
      <c r="D74" s="44"/>
      <c r="E74" s="55"/>
      <c r="F74" s="44"/>
      <c r="G74" s="48"/>
    </row>
    <row r="75" spans="1:7" ht="23.25" x14ac:dyDescent="0.25">
      <c r="A75" s="54"/>
      <c r="B75" s="48"/>
      <c r="D75" s="44"/>
      <c r="E75" s="55"/>
      <c r="F75" s="44"/>
      <c r="G75" s="48"/>
    </row>
    <row r="76" spans="1:7" ht="23.25" x14ac:dyDescent="0.25">
      <c r="A76" s="54"/>
      <c r="B76" s="48"/>
      <c r="D76" s="44"/>
      <c r="E76" s="55"/>
      <c r="F76" s="44"/>
      <c r="G76" s="48"/>
    </row>
    <row r="77" spans="1:7" ht="23.25" x14ac:dyDescent="0.25">
      <c r="A77" s="54"/>
      <c r="B77" s="48"/>
      <c r="D77" s="44"/>
      <c r="E77" s="55"/>
      <c r="F77" s="44"/>
      <c r="G77" s="48"/>
    </row>
    <row r="78" spans="1:7" ht="23.25" x14ac:dyDescent="0.25">
      <c r="A78" s="54"/>
      <c r="B78" s="48"/>
      <c r="D78" s="44"/>
      <c r="E78" s="55"/>
      <c r="F78" s="44"/>
      <c r="G78" s="48"/>
    </row>
    <row r="79" spans="1:7" ht="23.25" x14ac:dyDescent="0.25">
      <c r="A79" s="54"/>
      <c r="B79" s="48"/>
      <c r="D79" s="44"/>
      <c r="E79" s="55"/>
      <c r="F79" s="44"/>
      <c r="G79" s="48"/>
    </row>
    <row r="80" spans="1:7" ht="23.25" x14ac:dyDescent="0.25">
      <c r="A80" s="54"/>
      <c r="B80" s="48"/>
      <c r="D80" s="44"/>
      <c r="E80" s="55"/>
      <c r="F80" s="44"/>
      <c r="G80" s="48"/>
    </row>
    <row r="81" spans="1:7" ht="23.25" x14ac:dyDescent="0.25">
      <c r="A81" s="54"/>
      <c r="B81" s="48"/>
      <c r="D81" s="44"/>
      <c r="E81" s="55"/>
      <c r="F81" s="44"/>
      <c r="G81" s="48"/>
    </row>
    <row r="82" spans="1:7" ht="23.25" x14ac:dyDescent="0.25">
      <c r="A82" s="54"/>
      <c r="B82" s="48"/>
      <c r="D82" s="44"/>
      <c r="E82" s="55"/>
      <c r="F82" s="44"/>
      <c r="G82" s="48"/>
    </row>
    <row r="83" spans="1:7" ht="23.25" x14ac:dyDescent="0.25">
      <c r="A83" s="54"/>
      <c r="B83" s="48"/>
      <c r="D83" s="44"/>
      <c r="E83" s="55"/>
      <c r="F83" s="44"/>
      <c r="G83" s="48"/>
    </row>
    <row r="84" spans="1:7" ht="23.25" x14ac:dyDescent="0.25">
      <c r="A84" s="54"/>
      <c r="B84" s="48"/>
      <c r="D84" s="44"/>
      <c r="E84" s="55"/>
      <c r="F84" s="44"/>
      <c r="G84" s="48"/>
    </row>
    <row r="85" spans="1:7" ht="23.25" x14ac:dyDescent="0.25">
      <c r="A85" s="54"/>
      <c r="B85" s="48"/>
      <c r="D85" s="44"/>
      <c r="E85" s="55"/>
      <c r="F85" s="44"/>
      <c r="G85" s="48"/>
    </row>
    <row r="86" spans="1:7" ht="23.25" x14ac:dyDescent="0.25">
      <c r="A86" s="54"/>
      <c r="B86" s="48"/>
      <c r="D86" s="44"/>
      <c r="E86" s="55"/>
      <c r="F86" s="44"/>
      <c r="G86" s="48"/>
    </row>
    <row r="87" spans="1:7" ht="23.25" x14ac:dyDescent="0.25">
      <c r="A87" s="54"/>
      <c r="B87" s="48"/>
      <c r="D87" s="44"/>
      <c r="E87" s="55"/>
      <c r="F87" s="44"/>
      <c r="G87" s="48"/>
    </row>
    <row r="88" spans="1:7" ht="23.25" x14ac:dyDescent="0.25">
      <c r="A88" s="54"/>
      <c r="B88" s="48"/>
      <c r="D88" s="44"/>
      <c r="E88" s="55"/>
      <c r="F88" s="44"/>
      <c r="G88" s="48"/>
    </row>
    <row r="89" spans="1:7" ht="23.25" x14ac:dyDescent="0.25">
      <c r="A89" s="54"/>
      <c r="B89" s="48"/>
      <c r="D89" s="44"/>
      <c r="E89" s="55"/>
      <c r="F89" s="44"/>
      <c r="G89" s="48"/>
    </row>
    <row r="90" spans="1:7" ht="23.25" x14ac:dyDescent="0.25">
      <c r="A90" s="54"/>
      <c r="B90" s="48"/>
      <c r="D90" s="44"/>
      <c r="E90" s="55"/>
      <c r="F90" s="44"/>
      <c r="G90" s="48"/>
    </row>
    <row r="91" spans="1:7" ht="23.25" x14ac:dyDescent="0.25">
      <c r="A91" s="54"/>
      <c r="B91" s="48"/>
      <c r="D91" s="44"/>
      <c r="E91" s="55"/>
      <c r="F91" s="44"/>
      <c r="G91" s="48"/>
    </row>
    <row r="92" spans="1:7" ht="23.25" x14ac:dyDescent="0.25">
      <c r="A92" s="54"/>
      <c r="B92" s="48"/>
      <c r="D92" s="44"/>
      <c r="E92" s="55"/>
      <c r="F92" s="44"/>
      <c r="G92" s="48"/>
    </row>
    <row r="93" spans="1:7" ht="23.25" x14ac:dyDescent="0.25">
      <c r="A93" s="54"/>
      <c r="B93" s="48"/>
      <c r="D93" s="44"/>
      <c r="E93" s="55"/>
      <c r="F93" s="44"/>
      <c r="G93" s="48"/>
    </row>
    <row r="94" spans="1:7" ht="23.25" x14ac:dyDescent="0.25">
      <c r="A94" s="54"/>
      <c r="B94" s="48"/>
      <c r="D94" s="44"/>
      <c r="E94" s="55"/>
      <c r="F94" s="44"/>
      <c r="G94" s="48"/>
    </row>
    <row r="95" spans="1:7" ht="23.25" x14ac:dyDescent="0.25">
      <c r="A95" s="54"/>
      <c r="B95" s="48"/>
      <c r="D95" s="44"/>
      <c r="E95" s="55"/>
      <c r="F95" s="44"/>
      <c r="G95" s="48"/>
    </row>
    <row r="96" spans="1:7" ht="23.25" x14ac:dyDescent="0.25">
      <c r="A96" s="54"/>
      <c r="B96" s="48"/>
      <c r="D96" s="44"/>
      <c r="E96" s="55"/>
      <c r="F96" s="44"/>
      <c r="G96" s="48"/>
    </row>
    <row r="97" spans="1:7" ht="23.25" x14ac:dyDescent="0.25">
      <c r="A97" s="54"/>
      <c r="B97" s="48"/>
      <c r="D97" s="44"/>
      <c r="E97" s="55"/>
      <c r="F97" s="44"/>
      <c r="G97" s="48"/>
    </row>
    <row r="98" spans="1:7" ht="23.25" x14ac:dyDescent="0.25">
      <c r="A98" s="54"/>
      <c r="B98" s="48"/>
      <c r="D98" s="44"/>
      <c r="E98" s="55"/>
      <c r="F98" s="44"/>
      <c r="G98" s="48"/>
    </row>
    <row r="99" spans="1:7" ht="23.25" x14ac:dyDescent="0.25">
      <c r="A99" s="54"/>
      <c r="B99" s="48"/>
      <c r="D99" s="44"/>
      <c r="E99" s="55"/>
      <c r="F99" s="44"/>
      <c r="G99" s="48"/>
    </row>
    <row r="100" spans="1:7" ht="23.25" x14ac:dyDescent="0.25">
      <c r="A100" s="54"/>
      <c r="B100" s="48"/>
      <c r="D100" s="44"/>
      <c r="E100" s="55"/>
      <c r="F100" s="44"/>
      <c r="G100" s="48"/>
    </row>
    <row r="101" spans="1:7" ht="23.25" x14ac:dyDescent="0.25">
      <c r="A101" s="54"/>
      <c r="B101" s="48"/>
      <c r="D101" s="44"/>
      <c r="E101" s="55"/>
      <c r="F101" s="44"/>
      <c r="G101" s="48"/>
    </row>
    <row r="102" spans="1:7" ht="23.25" x14ac:dyDescent="0.25">
      <c r="A102" s="54"/>
      <c r="B102" s="48"/>
      <c r="D102" s="44"/>
      <c r="E102" s="55"/>
      <c r="F102" s="44"/>
      <c r="G102" s="48"/>
    </row>
    <row r="103" spans="1:7" ht="23.25" x14ac:dyDescent="0.25">
      <c r="A103" s="54"/>
      <c r="B103" s="48"/>
      <c r="D103" s="44"/>
      <c r="E103" s="55"/>
      <c r="F103" s="44"/>
      <c r="G103" s="48"/>
    </row>
    <row r="104" spans="1:7" ht="23.25" x14ac:dyDescent="0.25">
      <c r="A104" s="54"/>
      <c r="B104" s="48"/>
      <c r="D104" s="44"/>
      <c r="E104" s="55"/>
      <c r="F104" s="44"/>
      <c r="G104" s="48"/>
    </row>
    <row r="105" spans="1:7" ht="23.25" x14ac:dyDescent="0.25">
      <c r="A105" s="54"/>
      <c r="B105" s="48"/>
      <c r="D105" s="44"/>
      <c r="E105" s="55"/>
      <c r="F105" s="44"/>
      <c r="G105" s="48"/>
    </row>
    <row r="106" spans="1:7" ht="23.25" x14ac:dyDescent="0.25">
      <c r="A106" s="54"/>
      <c r="B106" s="48"/>
      <c r="D106" s="44"/>
      <c r="E106" s="55"/>
      <c r="F106" s="44"/>
      <c r="G106" s="48"/>
    </row>
    <row r="107" spans="1:7" ht="23.25" x14ac:dyDescent="0.25">
      <c r="A107" s="54"/>
      <c r="B107" s="48"/>
      <c r="D107" s="44"/>
      <c r="E107" s="55"/>
      <c r="F107" s="44"/>
      <c r="G107" s="48"/>
    </row>
    <row r="108" spans="1:7" ht="23.25" x14ac:dyDescent="0.25">
      <c r="A108" s="54"/>
      <c r="B108" s="48"/>
      <c r="D108" s="44"/>
      <c r="E108" s="55"/>
      <c r="F108" s="44"/>
      <c r="G108" s="48"/>
    </row>
    <row r="109" spans="1:7" ht="23.25" x14ac:dyDescent="0.25">
      <c r="A109" s="54"/>
      <c r="B109" s="48"/>
      <c r="D109" s="44"/>
      <c r="E109" s="55"/>
      <c r="F109" s="44"/>
      <c r="G109" s="48"/>
    </row>
    <row r="110" spans="1:7" ht="23.25" x14ac:dyDescent="0.25">
      <c r="A110" s="54"/>
      <c r="B110" s="48"/>
      <c r="D110" s="44"/>
      <c r="E110" s="55"/>
      <c r="F110" s="44"/>
      <c r="G110" s="48"/>
    </row>
    <row r="111" spans="1:7" ht="23.25" x14ac:dyDescent="0.25">
      <c r="A111" s="54"/>
      <c r="B111" s="48"/>
      <c r="D111" s="44"/>
      <c r="E111" s="55"/>
      <c r="F111" s="44"/>
      <c r="G111" s="48"/>
    </row>
    <row r="112" spans="1:7" ht="23.25" x14ac:dyDescent="0.25">
      <c r="A112" s="54"/>
      <c r="B112" s="48"/>
      <c r="D112" s="44"/>
      <c r="E112" s="55"/>
      <c r="F112" s="44"/>
      <c r="G112" s="48"/>
    </row>
    <row r="113" spans="1:7" ht="23.25" x14ac:dyDescent="0.25">
      <c r="A113" s="54"/>
      <c r="B113" s="48"/>
      <c r="D113" s="44"/>
      <c r="E113" s="55"/>
      <c r="F113" s="44"/>
      <c r="G113" s="48"/>
    </row>
    <row r="114" spans="1:7" ht="23.25" x14ac:dyDescent="0.25">
      <c r="A114" s="54"/>
      <c r="B114" s="48"/>
      <c r="D114" s="44"/>
      <c r="E114" s="55"/>
      <c r="F114" s="44"/>
      <c r="G114" s="48"/>
    </row>
    <row r="115" spans="1:7" ht="23.25" x14ac:dyDescent="0.25">
      <c r="A115" s="54"/>
      <c r="B115" s="48"/>
      <c r="D115" s="44"/>
      <c r="E115" s="55"/>
      <c r="F115" s="44"/>
      <c r="G115" s="48"/>
    </row>
    <row r="116" spans="1:7" ht="23.25" x14ac:dyDescent="0.25">
      <c r="A116" s="54"/>
      <c r="B116" s="48"/>
      <c r="D116" s="44"/>
      <c r="E116" s="55"/>
      <c r="F116" s="44"/>
      <c r="G116" s="48"/>
    </row>
    <row r="117" spans="1:7" ht="23.25" x14ac:dyDescent="0.25">
      <c r="A117" s="54"/>
      <c r="B117" s="48"/>
      <c r="D117" s="44"/>
      <c r="E117" s="55"/>
      <c r="F117" s="44"/>
      <c r="G117" s="48"/>
    </row>
    <row r="118" spans="1:7" ht="23.25" x14ac:dyDescent="0.25">
      <c r="A118" s="54"/>
      <c r="B118" s="48"/>
      <c r="D118" s="44"/>
      <c r="E118" s="55"/>
      <c r="F118" s="44"/>
      <c r="G118" s="48"/>
    </row>
    <row r="119" spans="1:7" ht="23.25" x14ac:dyDescent="0.25">
      <c r="A119" s="54"/>
      <c r="B119" s="48"/>
      <c r="D119" s="44"/>
      <c r="E119" s="55"/>
      <c r="F119" s="44"/>
      <c r="G119" s="48"/>
    </row>
    <row r="120" spans="1:7" ht="23.25" x14ac:dyDescent="0.25">
      <c r="A120" s="54"/>
      <c r="B120" s="48"/>
      <c r="D120" s="44"/>
      <c r="E120" s="55"/>
      <c r="F120" s="44"/>
      <c r="G120" s="48"/>
    </row>
    <row r="121" spans="1:7" ht="23.25" x14ac:dyDescent="0.25">
      <c r="A121" s="54"/>
      <c r="B121" s="48"/>
      <c r="D121" s="44"/>
      <c r="E121" s="55"/>
      <c r="F121" s="44"/>
      <c r="G121" s="48"/>
    </row>
    <row r="122" spans="1:7" ht="23.25" x14ac:dyDescent="0.25">
      <c r="A122" s="54"/>
      <c r="B122" s="48"/>
      <c r="D122" s="44"/>
      <c r="E122" s="55"/>
      <c r="F122" s="44"/>
      <c r="G122" s="48"/>
    </row>
    <row r="123" spans="1:7" ht="23.25" x14ac:dyDescent="0.25">
      <c r="A123" s="54"/>
      <c r="B123" s="48"/>
      <c r="D123" s="44"/>
      <c r="E123" s="55"/>
      <c r="F123" s="44"/>
      <c r="G123" s="48"/>
    </row>
    <row r="124" spans="1:7" ht="23.25" x14ac:dyDescent="0.25">
      <c r="A124" s="54"/>
      <c r="B124" s="48"/>
      <c r="D124" s="44"/>
      <c r="E124" s="55"/>
      <c r="F124" s="44"/>
      <c r="G124" s="48"/>
    </row>
    <row r="125" spans="1:7" ht="23.25" x14ac:dyDescent="0.25">
      <c r="A125" s="54"/>
      <c r="B125" s="48"/>
      <c r="D125" s="44"/>
      <c r="E125" s="55"/>
      <c r="F125" s="44"/>
      <c r="G125" s="48"/>
    </row>
    <row r="126" spans="1:7" ht="23.25" x14ac:dyDescent="0.25">
      <c r="A126" s="54"/>
      <c r="B126" s="48"/>
      <c r="D126" s="44"/>
      <c r="E126" s="55"/>
      <c r="F126" s="44"/>
      <c r="G126" s="48"/>
    </row>
    <row r="127" spans="1:7" ht="23.25" x14ac:dyDescent="0.25">
      <c r="A127" s="54"/>
      <c r="B127" s="48"/>
      <c r="D127" s="44"/>
      <c r="E127" s="55"/>
      <c r="F127" s="44"/>
      <c r="G127" s="48"/>
    </row>
    <row r="128" spans="1:7" ht="23.25" x14ac:dyDescent="0.25">
      <c r="A128" s="54"/>
      <c r="B128" s="48"/>
      <c r="D128" s="44"/>
      <c r="E128" s="55"/>
      <c r="F128" s="44"/>
      <c r="G128" s="48"/>
    </row>
    <row r="129" spans="1:7" ht="23.25" x14ac:dyDescent="0.25">
      <c r="A129" s="54"/>
      <c r="B129" s="48"/>
      <c r="D129" s="44"/>
      <c r="E129" s="55"/>
      <c r="F129" s="44"/>
      <c r="G129" s="48"/>
    </row>
    <row r="130" spans="1:7" ht="23.25" x14ac:dyDescent="0.25">
      <c r="A130" s="54"/>
      <c r="B130" s="48"/>
      <c r="D130" s="44"/>
      <c r="E130" s="55"/>
      <c r="F130" s="44"/>
      <c r="G130" s="48"/>
    </row>
    <row r="131" spans="1:7" ht="23.25" x14ac:dyDescent="0.25">
      <c r="A131" s="54"/>
      <c r="B131" s="48"/>
      <c r="D131" s="44"/>
      <c r="E131" s="55"/>
      <c r="F131" s="44"/>
      <c r="G131" s="48"/>
    </row>
    <row r="132" spans="1:7" ht="23.25" x14ac:dyDescent="0.25">
      <c r="A132" s="54"/>
      <c r="B132" s="48"/>
      <c r="D132" s="44"/>
      <c r="E132" s="55"/>
      <c r="F132" s="44"/>
      <c r="G132" s="48"/>
    </row>
    <row r="133" spans="1:7" ht="23.25" x14ac:dyDescent="0.25">
      <c r="A133" s="54"/>
      <c r="B133" s="48"/>
      <c r="D133" s="44"/>
      <c r="E133" s="55"/>
      <c r="F133" s="44"/>
      <c r="G133" s="48"/>
    </row>
    <row r="134" spans="1:7" ht="23.25" x14ac:dyDescent="0.25">
      <c r="A134" s="54"/>
      <c r="B134" s="48"/>
      <c r="D134" s="44"/>
      <c r="E134" s="55"/>
      <c r="F134" s="44"/>
      <c r="G134" s="48"/>
    </row>
    <row r="135" spans="1:7" ht="23.25" x14ac:dyDescent="0.25">
      <c r="A135" s="54"/>
      <c r="B135" s="48"/>
      <c r="D135" s="44"/>
      <c r="E135" s="55"/>
      <c r="F135" s="44"/>
      <c r="G135" s="48"/>
    </row>
    <row r="136" spans="1:7" ht="23.25" x14ac:dyDescent="0.25">
      <c r="A136" s="54"/>
      <c r="B136" s="48"/>
      <c r="D136" s="44"/>
      <c r="E136" s="55"/>
      <c r="F136" s="44"/>
      <c r="G136" s="48"/>
    </row>
    <row r="137" spans="1:7" ht="23.25" x14ac:dyDescent="0.25">
      <c r="A137" s="54"/>
      <c r="B137" s="48"/>
      <c r="D137" s="44"/>
      <c r="E137" s="55"/>
      <c r="F137" s="44"/>
      <c r="G137" s="48"/>
    </row>
    <row r="138" spans="1:7" ht="23.25" x14ac:dyDescent="0.25">
      <c r="A138" s="54"/>
      <c r="B138" s="48"/>
      <c r="D138" s="44"/>
      <c r="E138" s="55"/>
      <c r="F138" s="44"/>
      <c r="G138" s="48"/>
    </row>
    <row r="139" spans="1:7" ht="23.25" x14ac:dyDescent="0.25">
      <c r="A139" s="54"/>
      <c r="B139" s="48"/>
      <c r="D139" s="44"/>
      <c r="E139" s="55"/>
      <c r="F139" s="44"/>
      <c r="G139" s="48"/>
    </row>
    <row r="140" spans="1:7" ht="23.25" x14ac:dyDescent="0.25">
      <c r="A140" s="54"/>
      <c r="B140" s="48"/>
      <c r="D140" s="44"/>
      <c r="E140" s="55"/>
      <c r="F140" s="44"/>
      <c r="G140" s="48"/>
    </row>
    <row r="141" spans="1:7" ht="23.25" x14ac:dyDescent="0.25">
      <c r="A141" s="54"/>
      <c r="B141" s="48"/>
      <c r="D141" s="44"/>
      <c r="E141" s="55"/>
      <c r="F141" s="44"/>
      <c r="G141" s="48"/>
    </row>
    <row r="142" spans="1:7" ht="23.25" x14ac:dyDescent="0.25">
      <c r="A142" s="54"/>
      <c r="B142" s="48"/>
      <c r="D142" s="44"/>
      <c r="E142" s="55"/>
      <c r="F142" s="44"/>
      <c r="G142" s="48"/>
    </row>
    <row r="143" spans="1:7" ht="23.25" x14ac:dyDescent="0.25">
      <c r="A143" s="54"/>
      <c r="B143" s="48"/>
      <c r="D143" s="44"/>
      <c r="E143" s="55"/>
      <c r="F143" s="44"/>
      <c r="G143" s="48"/>
    </row>
    <row r="144" spans="1:7" ht="23.25" x14ac:dyDescent="0.25">
      <c r="A144" s="54"/>
      <c r="B144" s="48"/>
      <c r="D144" s="44"/>
      <c r="E144" s="55"/>
      <c r="F144" s="44"/>
      <c r="G144" s="48"/>
    </row>
    <row r="145" spans="1:7" ht="23.25" x14ac:dyDescent="0.25">
      <c r="A145" s="54"/>
      <c r="B145" s="48"/>
      <c r="D145" s="44"/>
      <c r="E145" s="55"/>
      <c r="F145" s="44"/>
      <c r="G145" s="48"/>
    </row>
    <row r="146" spans="1:7" ht="23.25" x14ac:dyDescent="0.25">
      <c r="A146" s="54"/>
      <c r="B146" s="48"/>
      <c r="D146" s="44"/>
      <c r="E146" s="55"/>
      <c r="F146" s="44"/>
      <c r="G146" s="48"/>
    </row>
    <row r="147" spans="1:7" ht="23.25" x14ac:dyDescent="0.25">
      <c r="A147" s="54"/>
      <c r="B147" s="48"/>
      <c r="D147" s="44"/>
      <c r="E147" s="55"/>
      <c r="F147" s="44"/>
      <c r="G147" s="48"/>
    </row>
    <row r="148" spans="1:7" ht="23.25" x14ac:dyDescent="0.25">
      <c r="A148" s="54"/>
      <c r="B148" s="48"/>
      <c r="D148" s="44"/>
      <c r="E148" s="55"/>
      <c r="F148" s="44"/>
      <c r="G148" s="48"/>
    </row>
    <row r="149" spans="1:7" ht="23.25" x14ac:dyDescent="0.25">
      <c r="A149" s="54"/>
      <c r="B149" s="48"/>
      <c r="D149" s="44"/>
      <c r="E149" s="55"/>
      <c r="F149" s="44"/>
      <c r="G149" s="48"/>
    </row>
    <row r="150" spans="1:7" ht="23.25" x14ac:dyDescent="0.25">
      <c r="A150" s="54"/>
      <c r="B150" s="48"/>
      <c r="D150" s="44"/>
      <c r="E150" s="55"/>
      <c r="F150" s="44"/>
      <c r="G150" s="48"/>
    </row>
    <row r="151" spans="1:7" ht="23.25" x14ac:dyDescent="0.25">
      <c r="A151" s="54"/>
      <c r="B151" s="48"/>
      <c r="D151" s="44"/>
      <c r="E151" s="55"/>
      <c r="F151" s="44"/>
      <c r="G151" s="48"/>
    </row>
    <row r="152" spans="1:7" ht="23.25" x14ac:dyDescent="0.25">
      <c r="A152" s="54"/>
      <c r="B152" s="48"/>
      <c r="D152" s="44"/>
      <c r="E152" s="55"/>
      <c r="F152" s="44"/>
      <c r="G152" s="48"/>
    </row>
    <row r="153" spans="1:7" ht="23.25" x14ac:dyDescent="0.25">
      <c r="A153" s="54"/>
      <c r="B153" s="48"/>
      <c r="D153" s="44"/>
      <c r="E153" s="55"/>
      <c r="F153" s="44"/>
      <c r="G153" s="48"/>
    </row>
    <row r="154" spans="1:7" ht="23.25" x14ac:dyDescent="0.25">
      <c r="A154" s="54"/>
      <c r="B154" s="48"/>
      <c r="D154" s="44"/>
      <c r="E154" s="55"/>
      <c r="F154" s="44"/>
      <c r="G154" s="48"/>
    </row>
    <row r="155" spans="1:7" ht="23.25" x14ac:dyDescent="0.25">
      <c r="A155" s="54"/>
      <c r="B155" s="48"/>
      <c r="D155" s="44"/>
      <c r="E155" s="55"/>
      <c r="F155" s="44"/>
      <c r="G155" s="48"/>
    </row>
    <row r="156" spans="1:7" ht="23.25" x14ac:dyDescent="0.25">
      <c r="A156" s="54"/>
      <c r="B156" s="48"/>
      <c r="D156" s="44"/>
      <c r="E156" s="55"/>
      <c r="F156" s="44"/>
      <c r="G156" s="48"/>
    </row>
    <row r="157" spans="1:7" ht="23.25" x14ac:dyDescent="0.25">
      <c r="A157" s="54"/>
      <c r="B157" s="48"/>
      <c r="D157" s="44"/>
      <c r="E157" s="55"/>
      <c r="F157" s="44"/>
      <c r="G157" s="48"/>
    </row>
    <row r="158" spans="1:7" ht="23.25" x14ac:dyDescent="0.25">
      <c r="A158" s="54"/>
      <c r="B158" s="48"/>
      <c r="D158" s="44"/>
      <c r="E158" s="55"/>
      <c r="F158" s="44"/>
      <c r="G158" s="48"/>
    </row>
    <row r="159" spans="1:7" ht="23.25" x14ac:dyDescent="0.25">
      <c r="A159" s="54"/>
      <c r="B159" s="48"/>
      <c r="D159" s="44"/>
      <c r="E159" s="55"/>
      <c r="F159" s="44"/>
      <c r="G159" s="48"/>
    </row>
    <row r="160" spans="1:7" ht="23.25" x14ac:dyDescent="0.25">
      <c r="A160" s="54"/>
      <c r="B160" s="48"/>
      <c r="D160" s="44"/>
      <c r="E160" s="55"/>
      <c r="F160" s="44"/>
      <c r="G160" s="48"/>
    </row>
    <row r="161" spans="1:7" ht="23.25" x14ac:dyDescent="0.25">
      <c r="A161" s="54"/>
      <c r="B161" s="48"/>
      <c r="D161" s="44"/>
      <c r="E161" s="55"/>
      <c r="F161" s="44"/>
      <c r="G161" s="48"/>
    </row>
    <row r="162" spans="1:7" ht="23.25" x14ac:dyDescent="0.25">
      <c r="A162" s="54"/>
      <c r="B162" s="48"/>
      <c r="D162" s="44"/>
      <c r="E162" s="55"/>
      <c r="F162" s="44"/>
      <c r="G162" s="48"/>
    </row>
    <row r="163" spans="1:7" ht="23.25" x14ac:dyDescent="0.25">
      <c r="A163" s="54"/>
      <c r="B163" s="48"/>
      <c r="D163" s="44"/>
      <c r="E163" s="55"/>
      <c r="F163" s="44"/>
      <c r="G163" s="48"/>
    </row>
    <row r="164" spans="1:7" ht="23.25" x14ac:dyDescent="0.25">
      <c r="A164" s="54"/>
      <c r="B164" s="48"/>
      <c r="D164" s="44"/>
      <c r="E164" s="55"/>
      <c r="F164" s="44"/>
      <c r="G164" s="48"/>
    </row>
    <row r="165" spans="1:7" ht="23.25" x14ac:dyDescent="0.25">
      <c r="A165" s="54"/>
      <c r="B165" s="48"/>
      <c r="D165" s="44"/>
      <c r="E165" s="55"/>
      <c r="F165" s="44"/>
      <c r="G165" s="48"/>
    </row>
    <row r="166" spans="1:7" ht="23.25" x14ac:dyDescent="0.25">
      <c r="A166" s="54"/>
      <c r="B166" s="48"/>
      <c r="D166" s="44"/>
      <c r="E166" s="55"/>
      <c r="F166" s="44"/>
      <c r="G166" s="48"/>
    </row>
    <row r="167" spans="1:7" ht="23.25" x14ac:dyDescent="0.25">
      <c r="A167" s="54"/>
      <c r="B167" s="48"/>
      <c r="D167" s="44"/>
      <c r="E167" s="55"/>
      <c r="F167" s="44"/>
      <c r="G167" s="48"/>
    </row>
    <row r="168" spans="1:7" ht="23.25" x14ac:dyDescent="0.25">
      <c r="A168" s="54"/>
      <c r="B168" s="48"/>
      <c r="D168" s="44"/>
      <c r="E168" s="55"/>
      <c r="F168" s="44"/>
      <c r="G168" s="48"/>
    </row>
    <row r="169" spans="1:7" ht="23.25" x14ac:dyDescent="0.25">
      <c r="A169" s="54"/>
      <c r="B169" s="48"/>
      <c r="D169" s="44"/>
      <c r="E169" s="55"/>
      <c r="F169" s="44"/>
      <c r="G169" s="48"/>
    </row>
    <row r="170" spans="1:7" ht="23.25" x14ac:dyDescent="0.25">
      <c r="A170" s="54"/>
      <c r="B170" s="48"/>
      <c r="D170" s="44"/>
      <c r="E170" s="55"/>
      <c r="F170" s="44"/>
      <c r="G170" s="48"/>
    </row>
    <row r="171" spans="1:7" ht="23.25" x14ac:dyDescent="0.25">
      <c r="A171" s="54"/>
      <c r="B171" s="48"/>
      <c r="D171" s="44"/>
      <c r="E171" s="55"/>
      <c r="F171" s="44"/>
      <c r="G171" s="48"/>
    </row>
    <row r="172" spans="1:7" ht="23.25" x14ac:dyDescent="0.25">
      <c r="A172" s="54"/>
      <c r="B172" s="48"/>
      <c r="D172" s="44"/>
      <c r="E172" s="55"/>
      <c r="F172" s="44"/>
      <c r="G172" s="48"/>
    </row>
    <row r="173" spans="1:7" ht="23.25" x14ac:dyDescent="0.25">
      <c r="A173" s="54"/>
      <c r="B173" s="48"/>
      <c r="D173" s="44"/>
      <c r="E173" s="55"/>
      <c r="F173" s="44"/>
      <c r="G173" s="48"/>
    </row>
    <row r="174" spans="1:7" ht="23.25" x14ac:dyDescent="0.25">
      <c r="A174" s="54"/>
      <c r="B174" s="48"/>
      <c r="D174" s="44"/>
      <c r="E174" s="55"/>
      <c r="F174" s="44"/>
      <c r="G174" s="48"/>
    </row>
    <row r="175" spans="1:7" ht="23.25" x14ac:dyDescent="0.25">
      <c r="A175" s="54"/>
      <c r="B175" s="48"/>
      <c r="D175" s="44"/>
      <c r="E175" s="55"/>
      <c r="F175" s="44"/>
      <c r="G175" s="48"/>
    </row>
    <row r="176" spans="1:7" ht="23.25" x14ac:dyDescent="0.25">
      <c r="A176" s="54"/>
      <c r="B176" s="48"/>
      <c r="D176" s="44"/>
      <c r="E176" s="55"/>
      <c r="F176" s="44"/>
      <c r="G176" s="48"/>
    </row>
    <row r="177" spans="1:7" ht="23.25" x14ac:dyDescent="0.25">
      <c r="A177" s="54"/>
      <c r="B177" s="48"/>
      <c r="D177" s="44"/>
      <c r="E177" s="55"/>
      <c r="F177" s="44"/>
      <c r="G177" s="48"/>
    </row>
    <row r="178" spans="1:7" ht="23.25" x14ac:dyDescent="0.25">
      <c r="A178" s="54"/>
      <c r="B178" s="48"/>
      <c r="D178" s="44"/>
      <c r="E178" s="55"/>
      <c r="F178" s="44"/>
      <c r="G178" s="48"/>
    </row>
    <row r="179" spans="1:7" ht="23.25" x14ac:dyDescent="0.25">
      <c r="A179" s="54"/>
      <c r="B179" s="48"/>
      <c r="D179" s="44"/>
      <c r="E179" s="55"/>
      <c r="F179" s="44"/>
      <c r="G179" s="48"/>
    </row>
    <row r="180" spans="1:7" ht="23.25" x14ac:dyDescent="0.25">
      <c r="A180" s="54"/>
      <c r="B180" s="48"/>
      <c r="D180" s="44"/>
      <c r="E180" s="55"/>
      <c r="F180" s="44"/>
      <c r="G180" s="48"/>
    </row>
    <row r="181" spans="1:7" ht="23.25" x14ac:dyDescent="0.25">
      <c r="A181" s="54"/>
      <c r="B181" s="48"/>
      <c r="D181" s="44"/>
      <c r="E181" s="55"/>
      <c r="F181" s="44"/>
      <c r="G181" s="48"/>
    </row>
    <row r="182" spans="1:7" ht="23.25" x14ac:dyDescent="0.25">
      <c r="A182" s="54"/>
      <c r="B182" s="48"/>
      <c r="D182" s="44"/>
      <c r="E182" s="55"/>
      <c r="F182" s="44"/>
      <c r="G182" s="48"/>
    </row>
    <row r="183" spans="1:7" ht="23.25" x14ac:dyDescent="0.25">
      <c r="A183" s="54"/>
      <c r="B183" s="48"/>
      <c r="D183" s="44"/>
      <c r="E183" s="55"/>
      <c r="F183" s="44"/>
      <c r="G183" s="48"/>
    </row>
    <row r="184" spans="1:7" ht="23.25" x14ac:dyDescent="0.25">
      <c r="A184" s="54"/>
      <c r="B184" s="48"/>
      <c r="D184" s="44"/>
      <c r="E184" s="55"/>
      <c r="F184" s="44"/>
      <c r="G184" s="48"/>
    </row>
    <row r="185" spans="1:7" ht="23.25" x14ac:dyDescent="0.25">
      <c r="A185" s="54"/>
      <c r="B185" s="48"/>
      <c r="D185" s="44"/>
      <c r="E185" s="55"/>
      <c r="F185" s="44"/>
      <c r="G185" s="48"/>
    </row>
    <row r="186" spans="1:7" ht="23.25" x14ac:dyDescent="0.25">
      <c r="A186" s="54"/>
      <c r="B186" s="48"/>
      <c r="D186" s="44"/>
      <c r="E186" s="55"/>
      <c r="F186" s="44"/>
      <c r="G186" s="48"/>
    </row>
    <row r="187" spans="1:7" ht="23.25" x14ac:dyDescent="0.25">
      <c r="A187" s="54"/>
      <c r="B187" s="48"/>
      <c r="D187" s="44"/>
      <c r="E187" s="55"/>
      <c r="F187" s="44"/>
      <c r="G187" s="48"/>
    </row>
    <row r="188" spans="1:7" ht="23.25" x14ac:dyDescent="0.25">
      <c r="A188" s="54"/>
      <c r="B188" s="48"/>
      <c r="D188" s="44"/>
      <c r="E188" s="55"/>
      <c r="F188" s="44"/>
      <c r="G188" s="48"/>
    </row>
    <row r="189" spans="1:7" ht="23.25" x14ac:dyDescent="0.25">
      <c r="A189" s="54"/>
      <c r="B189" s="48"/>
      <c r="D189" s="44"/>
      <c r="E189" s="55"/>
      <c r="F189" s="44"/>
      <c r="G189" s="48"/>
    </row>
    <row r="190" spans="1:7" ht="23.25" x14ac:dyDescent="0.25">
      <c r="A190" s="54"/>
      <c r="B190" s="48"/>
      <c r="D190" s="44"/>
      <c r="E190" s="55"/>
      <c r="F190" s="44"/>
      <c r="G190" s="48"/>
    </row>
    <row r="191" spans="1:7" ht="23.25" x14ac:dyDescent="0.25">
      <c r="A191" s="54"/>
      <c r="B191" s="48"/>
      <c r="D191" s="44"/>
      <c r="E191" s="55"/>
      <c r="F191" s="44"/>
      <c r="G191" s="48"/>
    </row>
    <row r="192" spans="1:7" ht="23.25" x14ac:dyDescent="0.25">
      <c r="A192" s="54"/>
      <c r="B192" s="48"/>
      <c r="D192" s="44"/>
      <c r="E192" s="55"/>
      <c r="F192" s="44"/>
      <c r="G192" s="48"/>
    </row>
    <row r="193" spans="1:7" ht="23.25" x14ac:dyDescent="0.25">
      <c r="A193" s="54"/>
      <c r="B193" s="48"/>
      <c r="D193" s="44"/>
      <c r="E193" s="55"/>
      <c r="F193" s="44"/>
      <c r="G193" s="48"/>
    </row>
    <row r="194" spans="1:7" ht="23.25" x14ac:dyDescent="0.25">
      <c r="A194" s="54"/>
      <c r="B194" s="48"/>
      <c r="D194" s="44"/>
      <c r="E194" s="55"/>
      <c r="F194" s="44"/>
      <c r="G194" s="48"/>
    </row>
    <row r="195" spans="1:7" ht="23.25" x14ac:dyDescent="0.25">
      <c r="A195" s="54"/>
      <c r="B195" s="48"/>
      <c r="D195" s="44"/>
      <c r="E195" s="55"/>
      <c r="F195" s="44"/>
      <c r="G195" s="48"/>
    </row>
    <row r="196" spans="1:7" ht="23.25" x14ac:dyDescent="0.25">
      <c r="A196" s="54"/>
      <c r="B196" s="48"/>
      <c r="D196" s="44"/>
      <c r="E196" s="55"/>
      <c r="F196" s="44"/>
      <c r="G196" s="48"/>
    </row>
    <row r="197" spans="1:7" ht="23.25" x14ac:dyDescent="0.25">
      <c r="A197" s="54"/>
      <c r="B197" s="48"/>
      <c r="D197" s="44"/>
      <c r="E197" s="55"/>
      <c r="F197" s="44"/>
      <c r="G197" s="48"/>
    </row>
    <row r="198" spans="1:7" ht="23.25" x14ac:dyDescent="0.25">
      <c r="A198" s="54"/>
      <c r="B198" s="48"/>
      <c r="D198" s="44"/>
      <c r="E198" s="55"/>
      <c r="F198" s="44"/>
      <c r="G198" s="48"/>
    </row>
    <row r="199" spans="1:7" ht="23.25" x14ac:dyDescent="0.25">
      <c r="A199" s="54"/>
      <c r="B199" s="48"/>
      <c r="D199" s="44"/>
      <c r="E199" s="55"/>
      <c r="F199" s="44"/>
      <c r="G199" s="48"/>
    </row>
    <row r="200" spans="1:7" ht="23.25" x14ac:dyDescent="0.25">
      <c r="A200" s="54"/>
      <c r="B200" s="48"/>
      <c r="D200" s="44"/>
      <c r="E200" s="55"/>
      <c r="F200" s="44"/>
      <c r="G200" s="48"/>
    </row>
    <row r="201" spans="1:7" ht="23.25" x14ac:dyDescent="0.25">
      <c r="A201" s="54"/>
      <c r="B201" s="48"/>
      <c r="D201" s="44"/>
      <c r="E201" s="55"/>
      <c r="F201" s="44"/>
      <c r="G201" s="48"/>
    </row>
    <row r="202" spans="1:7" ht="23.25" x14ac:dyDescent="0.25">
      <c r="A202" s="54"/>
      <c r="B202" s="48"/>
      <c r="D202" s="44"/>
      <c r="E202" s="55"/>
      <c r="F202" s="44"/>
      <c r="G202" s="48"/>
    </row>
    <row r="203" spans="1:7" ht="23.25" x14ac:dyDescent="0.25">
      <c r="A203" s="54"/>
      <c r="B203" s="48"/>
      <c r="D203" s="44"/>
      <c r="E203" s="55"/>
      <c r="F203" s="44"/>
      <c r="G203" s="48"/>
    </row>
    <row r="204" spans="1:7" ht="23.25" x14ac:dyDescent="0.25">
      <c r="A204" s="54"/>
      <c r="B204" s="48"/>
      <c r="D204" s="44"/>
      <c r="E204" s="55"/>
      <c r="F204" s="44"/>
      <c r="G204" s="48"/>
    </row>
    <row r="205" spans="1:7" ht="23.25" x14ac:dyDescent="0.25">
      <c r="A205" s="54"/>
      <c r="B205" s="48"/>
      <c r="D205" s="44"/>
      <c r="E205" s="55"/>
      <c r="F205" s="44"/>
      <c r="G205" s="48"/>
    </row>
    <row r="206" spans="1:7" ht="23.25" x14ac:dyDescent="0.25">
      <c r="A206" s="54"/>
      <c r="B206" s="48"/>
      <c r="D206" s="44"/>
      <c r="E206" s="55"/>
      <c r="F206" s="44"/>
      <c r="G206" s="48"/>
    </row>
    <row r="207" spans="1:7" ht="23.25" x14ac:dyDescent="0.25">
      <c r="A207" s="54"/>
      <c r="B207" s="48"/>
      <c r="D207" s="44"/>
      <c r="E207" s="55"/>
      <c r="F207" s="44"/>
      <c r="G207" s="48"/>
    </row>
    <row r="208" spans="1:7" ht="23.25" x14ac:dyDescent="0.25">
      <c r="A208" s="54"/>
      <c r="B208" s="48"/>
      <c r="D208" s="44"/>
      <c r="E208" s="55"/>
      <c r="F208" s="44"/>
      <c r="G208" s="48"/>
    </row>
    <row r="209" spans="1:7" ht="23.25" x14ac:dyDescent="0.25">
      <c r="A209" s="54"/>
      <c r="B209" s="48"/>
      <c r="D209" s="44"/>
      <c r="E209" s="55"/>
      <c r="F209" s="44"/>
      <c r="G209" s="48"/>
    </row>
    <row r="210" spans="1:7" ht="23.25" x14ac:dyDescent="0.25">
      <c r="A210" s="54"/>
      <c r="B210" s="48"/>
      <c r="D210" s="44"/>
      <c r="E210" s="55"/>
      <c r="F210" s="44"/>
      <c r="G210" s="48"/>
    </row>
    <row r="211" spans="1:7" ht="23.25" x14ac:dyDescent="0.25">
      <c r="A211" s="54"/>
      <c r="B211" s="48"/>
      <c r="D211" s="44"/>
      <c r="E211" s="55"/>
      <c r="F211" s="44"/>
      <c r="G211" s="48"/>
    </row>
    <row r="212" spans="1:7" ht="23.25" x14ac:dyDescent="0.25">
      <c r="A212" s="54"/>
      <c r="B212" s="48"/>
      <c r="D212" s="44"/>
      <c r="E212" s="55"/>
      <c r="F212" s="44"/>
      <c r="G212" s="48"/>
    </row>
    <row r="213" spans="1:7" ht="23.25" x14ac:dyDescent="0.25">
      <c r="A213" s="54"/>
      <c r="B213" s="48"/>
      <c r="D213" s="44"/>
      <c r="E213" s="55"/>
      <c r="F213" s="44"/>
      <c r="G213" s="48"/>
    </row>
    <row r="214" spans="1:7" ht="23.25" x14ac:dyDescent="0.25">
      <c r="A214" s="54"/>
      <c r="B214" s="48"/>
      <c r="D214" s="44"/>
      <c r="E214" s="55"/>
      <c r="F214" s="44"/>
      <c r="G214" s="48"/>
    </row>
    <row r="215" spans="1:7" ht="23.25" x14ac:dyDescent="0.25">
      <c r="A215" s="54"/>
      <c r="B215" s="48"/>
      <c r="D215" s="44"/>
      <c r="E215" s="55"/>
      <c r="F215" s="44"/>
      <c r="G215" s="48"/>
    </row>
    <row r="216" spans="1:7" ht="23.25" x14ac:dyDescent="0.25">
      <c r="A216" s="54"/>
      <c r="B216" s="48"/>
      <c r="D216" s="44"/>
      <c r="E216" s="55"/>
      <c r="F216" s="44"/>
      <c r="G216" s="48"/>
    </row>
    <row r="217" spans="1:7" ht="23.25" x14ac:dyDescent="0.25">
      <c r="A217" s="54"/>
      <c r="B217" s="48"/>
      <c r="D217" s="44"/>
      <c r="E217" s="55"/>
      <c r="F217" s="44"/>
      <c r="G217" s="48"/>
    </row>
    <row r="218" spans="1:7" ht="23.25" x14ac:dyDescent="0.25">
      <c r="A218" s="54"/>
      <c r="B218" s="48"/>
      <c r="D218" s="44"/>
      <c r="E218" s="55"/>
      <c r="F218" s="44"/>
      <c r="G218" s="48"/>
    </row>
    <row r="219" spans="1:7" ht="23.25" x14ac:dyDescent="0.25">
      <c r="A219" s="54"/>
      <c r="B219" s="48"/>
      <c r="D219" s="44"/>
      <c r="E219" s="55"/>
      <c r="F219" s="44"/>
      <c r="G219" s="48"/>
    </row>
    <row r="220" spans="1:7" ht="23.25" x14ac:dyDescent="0.25">
      <c r="A220" s="54"/>
      <c r="B220" s="48"/>
      <c r="D220" s="44"/>
      <c r="E220" s="55"/>
      <c r="F220" s="44"/>
      <c r="G220" s="48"/>
    </row>
    <row r="221" spans="1:7" ht="23.25" x14ac:dyDescent="0.25">
      <c r="A221" s="54"/>
      <c r="B221" s="48"/>
      <c r="D221" s="44"/>
      <c r="E221" s="55"/>
      <c r="F221" s="44"/>
      <c r="G221" s="48"/>
    </row>
    <row r="222" spans="1:7" ht="23.25" x14ac:dyDescent="0.25">
      <c r="A222" s="54"/>
      <c r="B222" s="48"/>
      <c r="D222" s="44"/>
      <c r="E222" s="55"/>
      <c r="F222" s="44"/>
      <c r="G222" s="48"/>
    </row>
    <row r="223" spans="1:7" ht="23.25" x14ac:dyDescent="0.25">
      <c r="A223" s="54"/>
      <c r="B223" s="48"/>
      <c r="D223" s="44"/>
      <c r="E223" s="55"/>
      <c r="F223" s="44"/>
      <c r="G223" s="48"/>
    </row>
    <row r="224" spans="1:7" ht="23.25" x14ac:dyDescent="0.25">
      <c r="A224" s="54"/>
      <c r="B224" s="48"/>
      <c r="D224" s="44"/>
      <c r="E224" s="55"/>
      <c r="F224" s="44"/>
      <c r="G224" s="48"/>
    </row>
    <row r="225" spans="1:7" ht="23.25" x14ac:dyDescent="0.25">
      <c r="A225" s="54"/>
      <c r="B225" s="48"/>
      <c r="D225" s="44"/>
      <c r="E225" s="55"/>
      <c r="F225" s="44"/>
      <c r="G225" s="48"/>
    </row>
    <row r="226" spans="1:7" ht="23.25" x14ac:dyDescent="0.25">
      <c r="A226" s="54"/>
      <c r="B226" s="48"/>
      <c r="D226" s="44"/>
      <c r="E226" s="55"/>
      <c r="F226" s="44"/>
      <c r="G226" s="48"/>
    </row>
    <row r="227" spans="1:7" ht="23.25" x14ac:dyDescent="0.25">
      <c r="A227" s="54"/>
      <c r="B227" s="48"/>
      <c r="D227" s="44"/>
      <c r="E227" s="55"/>
      <c r="F227" s="44"/>
      <c r="G227" s="48"/>
    </row>
    <row r="228" spans="1:7" ht="23.25" x14ac:dyDescent="0.25">
      <c r="A228" s="54"/>
      <c r="B228" s="48"/>
      <c r="D228" s="44"/>
      <c r="E228" s="55"/>
      <c r="F228" s="44"/>
      <c r="G228" s="48"/>
    </row>
    <row r="229" spans="1:7" ht="23.25" x14ac:dyDescent="0.25">
      <c r="A229" s="54"/>
      <c r="B229" s="48"/>
      <c r="D229" s="44"/>
      <c r="E229" s="55"/>
      <c r="F229" s="44"/>
      <c r="G229" s="48"/>
    </row>
    <row r="230" spans="1:7" ht="23.25" x14ac:dyDescent="0.25">
      <c r="A230" s="54"/>
      <c r="B230" s="48"/>
      <c r="D230" s="44"/>
      <c r="E230" s="55"/>
      <c r="F230" s="44"/>
      <c r="G230" s="48"/>
    </row>
    <row r="231" spans="1:7" ht="23.25" x14ac:dyDescent="0.25">
      <c r="A231" s="54"/>
      <c r="B231" s="48"/>
      <c r="D231" s="44"/>
      <c r="E231" s="55"/>
      <c r="F231" s="44"/>
      <c r="G231" s="48"/>
    </row>
    <row r="232" spans="1:7" ht="23.25" x14ac:dyDescent="0.25">
      <c r="A232" s="54"/>
      <c r="B232" s="48"/>
      <c r="D232" s="44"/>
      <c r="E232" s="55"/>
      <c r="F232" s="44"/>
      <c r="G232" s="48"/>
    </row>
    <row r="233" spans="1:7" ht="23.25" x14ac:dyDescent="0.25">
      <c r="A233" s="54"/>
      <c r="B233" s="48"/>
      <c r="D233" s="44"/>
      <c r="E233" s="55"/>
      <c r="F233" s="44"/>
      <c r="G233" s="48"/>
    </row>
    <row r="234" spans="1:7" ht="23.25" x14ac:dyDescent="0.25">
      <c r="A234" s="54"/>
      <c r="B234" s="48"/>
      <c r="D234" s="44"/>
      <c r="E234" s="55"/>
      <c r="F234" s="44"/>
      <c r="G234" s="48"/>
    </row>
    <row r="235" spans="1:7" ht="23.25" x14ac:dyDescent="0.25">
      <c r="A235" s="54"/>
      <c r="B235" s="48"/>
      <c r="D235" s="44"/>
      <c r="E235" s="55"/>
      <c r="F235" s="44"/>
      <c r="G235" s="48"/>
    </row>
    <row r="236" spans="1:7" ht="23.25" x14ac:dyDescent="0.25">
      <c r="A236" s="54"/>
      <c r="B236" s="48"/>
      <c r="D236" s="44"/>
      <c r="E236" s="55"/>
      <c r="F236" s="44"/>
      <c r="G236" s="48"/>
    </row>
    <row r="237" spans="1:7" ht="23.25" x14ac:dyDescent="0.25">
      <c r="A237" s="54"/>
      <c r="B237" s="48"/>
      <c r="D237" s="44"/>
      <c r="E237" s="55"/>
      <c r="F237" s="44"/>
      <c r="G237" s="48"/>
    </row>
    <row r="238" spans="1:7" ht="23.25" x14ac:dyDescent="0.25">
      <c r="A238" s="54"/>
      <c r="B238" s="48"/>
      <c r="D238" s="44"/>
      <c r="E238" s="55"/>
      <c r="F238" s="44"/>
      <c r="G238" s="48"/>
    </row>
    <row r="239" spans="1:7" ht="23.25" x14ac:dyDescent="0.25">
      <c r="A239" s="54"/>
      <c r="B239" s="48"/>
      <c r="D239" s="44"/>
      <c r="E239" s="55"/>
      <c r="F239" s="44"/>
      <c r="G239" s="48"/>
    </row>
    <row r="240" spans="1:7" ht="23.25" x14ac:dyDescent="0.25">
      <c r="A240" s="54"/>
      <c r="B240" s="48"/>
      <c r="D240" s="44"/>
      <c r="E240" s="55"/>
      <c r="F240" s="44"/>
      <c r="G240" s="48"/>
    </row>
    <row r="241" spans="1:7" ht="23.25" x14ac:dyDescent="0.25">
      <c r="A241" s="54"/>
      <c r="B241" s="48"/>
      <c r="D241" s="44"/>
      <c r="E241" s="55"/>
      <c r="F241" s="44"/>
      <c r="G241" s="48"/>
    </row>
    <row r="242" spans="1:7" ht="23.25" x14ac:dyDescent="0.25">
      <c r="A242" s="54"/>
      <c r="B242" s="48"/>
      <c r="D242" s="44"/>
      <c r="E242" s="55"/>
      <c r="F242" s="44"/>
      <c r="G242" s="48"/>
    </row>
    <row r="243" spans="1:7" ht="23.25" x14ac:dyDescent="0.25">
      <c r="A243" s="54"/>
      <c r="B243" s="48"/>
      <c r="D243" s="44"/>
      <c r="E243" s="55"/>
      <c r="F243" s="44"/>
      <c r="G243" s="48"/>
    </row>
    <row r="244" spans="1:7" ht="23.25" x14ac:dyDescent="0.25">
      <c r="A244" s="54"/>
      <c r="B244" s="48"/>
      <c r="D244" s="44"/>
      <c r="E244" s="55"/>
      <c r="F244" s="44"/>
      <c r="G244" s="48"/>
    </row>
    <row r="245" spans="1:7" ht="23.25" x14ac:dyDescent="0.25">
      <c r="A245" s="54"/>
      <c r="B245" s="48"/>
      <c r="D245" s="44"/>
      <c r="E245" s="55"/>
      <c r="F245" s="44"/>
      <c r="G245" s="48"/>
    </row>
    <row r="246" spans="1:7" ht="23.25" x14ac:dyDescent="0.25">
      <c r="A246" s="54"/>
      <c r="B246" s="48"/>
      <c r="D246" s="44"/>
      <c r="E246" s="55"/>
      <c r="F246" s="44"/>
      <c r="G246" s="48"/>
    </row>
    <row r="247" spans="1:7" ht="23.25" x14ac:dyDescent="0.25">
      <c r="A247" s="54"/>
      <c r="B247" s="48"/>
      <c r="D247" s="44"/>
      <c r="E247" s="55"/>
      <c r="F247" s="44"/>
      <c r="G247" s="48"/>
    </row>
    <row r="248" spans="1:7" ht="23.25" x14ac:dyDescent="0.25">
      <c r="A248" s="54"/>
      <c r="B248" s="48"/>
      <c r="D248" s="44"/>
      <c r="E248" s="55"/>
      <c r="F248" s="44"/>
      <c r="G248" s="48"/>
    </row>
    <row r="249" spans="1:7" ht="23.25" x14ac:dyDescent="0.25">
      <c r="A249" s="54"/>
      <c r="B249" s="48"/>
      <c r="D249" s="44"/>
      <c r="E249" s="55"/>
      <c r="F249" s="44"/>
      <c r="G249" s="48"/>
    </row>
    <row r="250" spans="1:7" ht="23.25" x14ac:dyDescent="0.25">
      <c r="A250" s="54"/>
      <c r="B250" s="48"/>
      <c r="D250" s="44"/>
      <c r="E250" s="55"/>
      <c r="F250" s="44"/>
      <c r="G250" s="48"/>
    </row>
    <row r="251" spans="1:7" ht="23.25" x14ac:dyDescent="0.25">
      <c r="A251" s="54"/>
      <c r="B251" s="48"/>
      <c r="D251" s="44"/>
      <c r="E251" s="55"/>
      <c r="F251" s="44"/>
      <c r="G251" s="48"/>
    </row>
    <row r="252" spans="1:7" ht="23.25" x14ac:dyDescent="0.25">
      <c r="A252" s="54"/>
      <c r="B252" s="48"/>
      <c r="D252" s="44"/>
      <c r="E252" s="55"/>
      <c r="F252" s="44"/>
      <c r="G252" s="48"/>
    </row>
    <row r="253" spans="1:7" ht="23.25" x14ac:dyDescent="0.25">
      <c r="A253" s="54"/>
      <c r="B253" s="48"/>
      <c r="D253" s="44"/>
      <c r="E253" s="55"/>
      <c r="F253" s="44"/>
      <c r="G253" s="48"/>
    </row>
    <row r="254" spans="1:7" ht="23.25" x14ac:dyDescent="0.25">
      <c r="A254" s="54"/>
      <c r="B254" s="48"/>
      <c r="D254" s="44"/>
      <c r="E254" s="55"/>
      <c r="F254" s="44"/>
      <c r="G254" s="48"/>
    </row>
    <row r="255" spans="1:7" ht="23.25" x14ac:dyDescent="0.25">
      <c r="A255" s="54"/>
      <c r="B255" s="48"/>
      <c r="D255" s="44"/>
      <c r="E255" s="55"/>
      <c r="F255" s="44"/>
      <c r="G255" s="48"/>
    </row>
    <row r="256" spans="1:7" ht="23.25" x14ac:dyDescent="0.25">
      <c r="A256" s="54"/>
      <c r="B256" s="48"/>
      <c r="D256" s="44"/>
      <c r="E256" s="55"/>
      <c r="F256" s="44"/>
      <c r="G256" s="48"/>
    </row>
    <row r="257" spans="1:7" ht="23.25" x14ac:dyDescent="0.25">
      <c r="A257" s="54"/>
      <c r="B257" s="48"/>
      <c r="D257" s="44"/>
      <c r="E257" s="55"/>
      <c r="F257" s="44"/>
      <c r="G257" s="48"/>
    </row>
    <row r="258" spans="1:7" ht="23.25" x14ac:dyDescent="0.25">
      <c r="A258" s="54"/>
      <c r="B258" s="48"/>
      <c r="D258" s="44"/>
      <c r="E258" s="55"/>
      <c r="F258" s="44"/>
      <c r="G258" s="48"/>
    </row>
    <row r="259" spans="1:7" ht="23.25" x14ac:dyDescent="0.25">
      <c r="A259" s="54"/>
      <c r="B259" s="48"/>
      <c r="D259" s="44"/>
      <c r="E259" s="55"/>
      <c r="F259" s="44"/>
      <c r="G259" s="48"/>
    </row>
    <row r="260" spans="1:7" ht="23.25" x14ac:dyDescent="0.25">
      <c r="A260" s="54"/>
      <c r="B260" s="48"/>
      <c r="D260" s="44"/>
      <c r="E260" s="55"/>
      <c r="F260" s="44"/>
      <c r="G260" s="48"/>
    </row>
    <row r="261" spans="1:7" ht="23.25" x14ac:dyDescent="0.25">
      <c r="A261" s="54"/>
      <c r="B261" s="48"/>
      <c r="D261" s="44"/>
      <c r="E261" s="55"/>
      <c r="F261" s="44"/>
      <c r="G261" s="48"/>
    </row>
    <row r="262" spans="1:7" ht="23.25" x14ac:dyDescent="0.25">
      <c r="A262" s="54"/>
      <c r="B262" s="48"/>
      <c r="D262" s="44"/>
      <c r="E262" s="55"/>
      <c r="F262" s="44"/>
      <c r="G262" s="48"/>
    </row>
    <row r="263" spans="1:7" ht="23.25" x14ac:dyDescent="0.25">
      <c r="A263" s="54"/>
      <c r="B263" s="48"/>
      <c r="D263" s="44"/>
      <c r="E263" s="55"/>
      <c r="F263" s="44"/>
      <c r="G263" s="48"/>
    </row>
    <row r="264" spans="1:7" ht="23.25" x14ac:dyDescent="0.25">
      <c r="A264" s="54"/>
      <c r="B264" s="48"/>
      <c r="D264" s="44"/>
      <c r="E264" s="55"/>
      <c r="F264" s="44"/>
      <c r="G264" s="48"/>
    </row>
    <row r="265" spans="1:7" ht="23.25" x14ac:dyDescent="0.25">
      <c r="A265" s="54"/>
      <c r="B265" s="48"/>
      <c r="D265" s="44"/>
      <c r="E265" s="55"/>
      <c r="F265" s="44"/>
      <c r="G265" s="48"/>
    </row>
    <row r="266" spans="1:7" ht="23.25" x14ac:dyDescent="0.25">
      <c r="A266" s="54"/>
      <c r="B266" s="48"/>
      <c r="D266" s="44"/>
      <c r="E266" s="55"/>
      <c r="F266" s="44"/>
      <c r="G266" s="48"/>
    </row>
    <row r="267" spans="1:7" ht="23.25" x14ac:dyDescent="0.25">
      <c r="A267" s="54"/>
      <c r="B267" s="48"/>
      <c r="D267" s="44"/>
      <c r="E267" s="55"/>
      <c r="F267" s="44"/>
      <c r="G267" s="48"/>
    </row>
    <row r="268" spans="1:7" ht="23.25" x14ac:dyDescent="0.25">
      <c r="A268" s="54"/>
      <c r="B268" s="48"/>
      <c r="D268" s="44"/>
      <c r="E268" s="55"/>
      <c r="F268" s="44"/>
      <c r="G268" s="48"/>
    </row>
    <row r="269" spans="1:7" ht="23.25" x14ac:dyDescent="0.25">
      <c r="A269" s="54"/>
      <c r="B269" s="48"/>
      <c r="D269" s="44"/>
      <c r="E269" s="55"/>
      <c r="F269" s="44"/>
      <c r="G269" s="48"/>
    </row>
    <row r="270" spans="1:7" ht="23.25" x14ac:dyDescent="0.25">
      <c r="A270" s="54"/>
      <c r="B270" s="48"/>
      <c r="D270" s="44"/>
      <c r="E270" s="55"/>
      <c r="F270" s="44"/>
      <c r="G270" s="48"/>
    </row>
    <row r="271" spans="1:7" ht="23.25" x14ac:dyDescent="0.25">
      <c r="A271" s="54"/>
      <c r="B271" s="48"/>
      <c r="D271" s="44"/>
      <c r="E271" s="55"/>
      <c r="F271" s="44"/>
      <c r="G271" s="48"/>
    </row>
    <row r="272" spans="1:7" ht="23.25" x14ac:dyDescent="0.25">
      <c r="A272" s="54"/>
      <c r="B272" s="48"/>
      <c r="D272" s="44"/>
      <c r="E272" s="55"/>
      <c r="F272" s="44"/>
      <c r="G272" s="48"/>
    </row>
    <row r="273" spans="1:7" ht="23.25" x14ac:dyDescent="0.25">
      <c r="A273" s="54"/>
      <c r="B273" s="48"/>
      <c r="D273" s="44"/>
      <c r="E273" s="55"/>
      <c r="F273" s="44"/>
      <c r="G273" s="48"/>
    </row>
    <row r="274" spans="1:7" ht="23.25" x14ac:dyDescent="0.25">
      <c r="A274" s="54"/>
      <c r="B274" s="48"/>
      <c r="D274" s="44"/>
      <c r="E274" s="55"/>
      <c r="F274" s="44"/>
      <c r="G274" s="48"/>
    </row>
    <row r="275" spans="1:7" ht="23.25" x14ac:dyDescent="0.25">
      <c r="A275" s="54"/>
      <c r="B275" s="48"/>
      <c r="D275" s="44"/>
      <c r="E275" s="55"/>
      <c r="F275" s="44"/>
      <c r="G275" s="48"/>
    </row>
    <row r="276" spans="1:7" ht="23.25" x14ac:dyDescent="0.25">
      <c r="A276" s="54"/>
      <c r="B276" s="48"/>
      <c r="D276" s="44"/>
      <c r="E276" s="55"/>
      <c r="F276" s="44"/>
      <c r="G276" s="48"/>
    </row>
    <row r="277" spans="1:7" ht="23.25" x14ac:dyDescent="0.25">
      <c r="A277" s="54"/>
      <c r="B277" s="48"/>
      <c r="D277" s="44"/>
      <c r="E277" s="55"/>
      <c r="F277" s="44"/>
      <c r="G277" s="48"/>
    </row>
    <row r="278" spans="1:7" ht="23.25" x14ac:dyDescent="0.25">
      <c r="A278" s="54"/>
      <c r="B278" s="48"/>
      <c r="D278" s="44"/>
      <c r="E278" s="55"/>
      <c r="F278" s="44"/>
      <c r="G278" s="48"/>
    </row>
    <row r="279" spans="1:7" ht="23.25" x14ac:dyDescent="0.25">
      <c r="A279" s="54"/>
      <c r="B279" s="48"/>
      <c r="D279" s="44"/>
      <c r="E279" s="55"/>
      <c r="F279" s="44"/>
      <c r="G279" s="48"/>
    </row>
    <row r="280" spans="1:7" ht="23.25" x14ac:dyDescent="0.25">
      <c r="A280" s="54"/>
      <c r="B280" s="48"/>
      <c r="D280" s="44"/>
      <c r="E280" s="55"/>
      <c r="F280" s="44"/>
      <c r="G280" s="48"/>
    </row>
    <row r="281" spans="1:7" ht="23.25" x14ac:dyDescent="0.25">
      <c r="A281" s="54"/>
      <c r="B281" s="48"/>
      <c r="D281" s="44"/>
      <c r="E281" s="55"/>
      <c r="F281" s="44"/>
      <c r="G281" s="48"/>
    </row>
    <row r="282" spans="1:7" ht="23.25" x14ac:dyDescent="0.25">
      <c r="A282" s="54"/>
      <c r="B282" s="48"/>
      <c r="D282" s="44"/>
      <c r="E282" s="55"/>
      <c r="F282" s="44"/>
      <c r="G282" s="48"/>
    </row>
    <row r="283" spans="1:7" ht="23.25" x14ac:dyDescent="0.25">
      <c r="A283" s="54"/>
      <c r="B283" s="48"/>
      <c r="D283" s="44"/>
      <c r="E283" s="55"/>
      <c r="F283" s="44"/>
      <c r="G283" s="48"/>
    </row>
    <row r="284" spans="1:7" ht="23.25" x14ac:dyDescent="0.25">
      <c r="A284" s="54"/>
      <c r="B284" s="48"/>
      <c r="D284" s="44"/>
      <c r="E284" s="55"/>
      <c r="F284" s="44"/>
      <c r="G284" s="48"/>
    </row>
    <row r="285" spans="1:7" ht="23.25" x14ac:dyDescent="0.25">
      <c r="A285" s="54"/>
      <c r="B285" s="48"/>
      <c r="D285" s="44"/>
      <c r="E285" s="55"/>
      <c r="F285" s="44"/>
      <c r="G285" s="48"/>
    </row>
    <row r="286" spans="1:7" ht="23.25" x14ac:dyDescent="0.25">
      <c r="A286" s="54"/>
      <c r="B286" s="48"/>
      <c r="D286" s="44"/>
      <c r="E286" s="55"/>
      <c r="F286" s="44"/>
      <c r="G286" s="48"/>
    </row>
    <row r="287" spans="1:7" ht="23.25" x14ac:dyDescent="0.25">
      <c r="A287" s="54"/>
      <c r="B287" s="48"/>
      <c r="D287" s="44"/>
      <c r="E287" s="55"/>
      <c r="F287" s="44"/>
      <c r="G287" s="48"/>
    </row>
    <row r="288" spans="1:7" ht="23.25" x14ac:dyDescent="0.25">
      <c r="A288" s="54"/>
      <c r="B288" s="48"/>
      <c r="D288" s="44"/>
      <c r="E288" s="55"/>
      <c r="F288" s="44"/>
      <c r="G288" s="48"/>
    </row>
    <row r="289" spans="1:7" ht="23.25" x14ac:dyDescent="0.25">
      <c r="A289" s="54"/>
      <c r="B289" s="48"/>
      <c r="D289" s="44"/>
      <c r="E289" s="55"/>
      <c r="F289" s="44"/>
      <c r="G289" s="48"/>
    </row>
    <row r="290" spans="1:7" ht="23.25" x14ac:dyDescent="0.25">
      <c r="A290" s="54"/>
      <c r="B290" s="48"/>
      <c r="D290" s="44"/>
      <c r="E290" s="55"/>
      <c r="F290" s="44"/>
      <c r="G290" s="48"/>
    </row>
    <row r="291" spans="1:7" ht="23.25" x14ac:dyDescent="0.25">
      <c r="A291" s="54"/>
      <c r="B291" s="48"/>
      <c r="D291" s="44"/>
      <c r="E291" s="55"/>
      <c r="F291" s="44"/>
      <c r="G291" s="48"/>
    </row>
    <row r="292" spans="1:7" ht="23.25" x14ac:dyDescent="0.25">
      <c r="A292" s="54"/>
      <c r="B292" s="48"/>
      <c r="D292" s="44"/>
      <c r="E292" s="55"/>
      <c r="F292" s="44"/>
      <c r="G292" s="48"/>
    </row>
    <row r="293" spans="1:7" ht="23.25" x14ac:dyDescent="0.25">
      <c r="A293" s="54"/>
      <c r="B293" s="48"/>
      <c r="D293" s="44"/>
      <c r="E293" s="55"/>
      <c r="F293" s="44"/>
      <c r="G293" s="48"/>
    </row>
    <row r="294" spans="1:7" ht="23.25" x14ac:dyDescent="0.25">
      <c r="A294" s="54"/>
      <c r="B294" s="48"/>
      <c r="D294" s="44"/>
      <c r="E294" s="55"/>
      <c r="F294" s="44"/>
      <c r="G294" s="48"/>
    </row>
    <row r="295" spans="1:7" ht="23.25" x14ac:dyDescent="0.25">
      <c r="A295" s="54"/>
      <c r="B295" s="48"/>
      <c r="D295" s="44"/>
      <c r="E295" s="55"/>
      <c r="F295" s="44"/>
      <c r="G295" s="48"/>
    </row>
    <row r="296" spans="1:7" ht="23.25" x14ac:dyDescent="0.25">
      <c r="A296" s="54"/>
      <c r="B296" s="48"/>
      <c r="D296" s="44"/>
      <c r="E296" s="55"/>
      <c r="F296" s="44"/>
      <c r="G296" s="48"/>
    </row>
    <row r="297" spans="1:7" ht="23.25" x14ac:dyDescent="0.25">
      <c r="A297" s="54"/>
      <c r="B297" s="48"/>
      <c r="D297" s="44"/>
      <c r="E297" s="55"/>
      <c r="F297" s="44"/>
      <c r="G297" s="48"/>
    </row>
    <row r="298" spans="1:7" ht="23.25" x14ac:dyDescent="0.25">
      <c r="A298" s="54"/>
      <c r="B298" s="48"/>
      <c r="D298" s="44"/>
      <c r="E298" s="55"/>
      <c r="F298" s="44"/>
      <c r="G298" s="48"/>
    </row>
    <row r="299" spans="1:7" ht="23.25" x14ac:dyDescent="0.25">
      <c r="A299" s="54"/>
      <c r="B299" s="48"/>
      <c r="D299" s="44"/>
      <c r="E299" s="55"/>
      <c r="F299" s="44"/>
      <c r="G299" s="48"/>
    </row>
    <row r="300" spans="1:7" ht="23.25" x14ac:dyDescent="0.25">
      <c r="A300" s="54"/>
      <c r="B300" s="48"/>
      <c r="D300" s="44"/>
      <c r="E300" s="55"/>
      <c r="F300" s="44"/>
      <c r="G300" s="48"/>
    </row>
    <row r="301" spans="1:7" ht="23.25" x14ac:dyDescent="0.25">
      <c r="A301" s="54"/>
      <c r="B301" s="48"/>
      <c r="D301" s="44"/>
      <c r="E301" s="55"/>
      <c r="F301" s="44"/>
      <c r="G301" s="48"/>
    </row>
    <row r="302" spans="1:7" ht="23.25" x14ac:dyDescent="0.25">
      <c r="A302" s="54"/>
      <c r="B302" s="48"/>
      <c r="D302" s="44"/>
      <c r="E302" s="55"/>
      <c r="F302" s="44"/>
      <c r="G302" s="48"/>
    </row>
    <row r="303" spans="1:7" ht="23.25" x14ac:dyDescent="0.25">
      <c r="A303" s="54"/>
      <c r="B303" s="48"/>
      <c r="D303" s="44"/>
      <c r="E303" s="55"/>
      <c r="F303" s="44"/>
      <c r="G303" s="48"/>
    </row>
    <row r="304" spans="1:7" ht="23.25" x14ac:dyDescent="0.25">
      <c r="A304" s="54"/>
      <c r="B304" s="48"/>
      <c r="D304" s="44"/>
      <c r="E304" s="55"/>
      <c r="F304" s="44"/>
      <c r="G304" s="48"/>
    </row>
    <row r="305" spans="1:7" ht="23.25" x14ac:dyDescent="0.25">
      <c r="A305" s="54"/>
      <c r="B305" s="48"/>
      <c r="D305" s="44"/>
      <c r="E305" s="55"/>
      <c r="F305" s="44"/>
      <c r="G305" s="48"/>
    </row>
    <row r="306" spans="1:7" ht="23.25" x14ac:dyDescent="0.25">
      <c r="A306" s="54"/>
      <c r="B306" s="48"/>
      <c r="D306" s="44"/>
      <c r="E306" s="55"/>
      <c r="F306" s="44"/>
      <c r="G306" s="48"/>
    </row>
    <row r="307" spans="1:7" ht="23.25" x14ac:dyDescent="0.25">
      <c r="A307" s="54"/>
      <c r="B307" s="48"/>
      <c r="D307" s="44"/>
      <c r="E307" s="55"/>
      <c r="F307" s="44"/>
      <c r="G307" s="48"/>
    </row>
    <row r="308" spans="1:7" ht="23.25" x14ac:dyDescent="0.25">
      <c r="A308" s="54"/>
      <c r="B308" s="48"/>
      <c r="D308" s="44"/>
      <c r="E308" s="55"/>
      <c r="F308" s="44"/>
      <c r="G308" s="48"/>
    </row>
    <row r="309" spans="1:7" ht="23.25" x14ac:dyDescent="0.25">
      <c r="A309" s="54"/>
      <c r="B309" s="48"/>
      <c r="D309" s="44"/>
      <c r="E309" s="55"/>
      <c r="F309" s="44"/>
      <c r="G309" s="48"/>
    </row>
    <row r="310" spans="1:7" ht="23.25" x14ac:dyDescent="0.25">
      <c r="A310" s="54"/>
      <c r="B310" s="48"/>
      <c r="D310" s="44"/>
      <c r="E310" s="55"/>
      <c r="F310" s="44"/>
      <c r="G310" s="48"/>
    </row>
    <row r="311" spans="1:7" ht="23.25" x14ac:dyDescent="0.25">
      <c r="A311" s="54"/>
      <c r="B311" s="48"/>
      <c r="D311" s="44"/>
      <c r="E311" s="55"/>
      <c r="F311" s="44"/>
      <c r="G311" s="48"/>
    </row>
    <row r="312" spans="1:7" ht="23.25" x14ac:dyDescent="0.25">
      <c r="A312" s="54"/>
      <c r="B312" s="48"/>
      <c r="D312" s="44"/>
      <c r="E312" s="55"/>
      <c r="F312" s="44"/>
      <c r="G312" s="48"/>
    </row>
    <row r="313" spans="1:7" ht="23.25" x14ac:dyDescent="0.25">
      <c r="A313" s="54"/>
      <c r="B313" s="48"/>
      <c r="D313" s="44"/>
      <c r="E313" s="55"/>
      <c r="F313" s="44"/>
      <c r="G313" s="48"/>
    </row>
    <row r="314" spans="1:7" ht="23.25" x14ac:dyDescent="0.25">
      <c r="A314" s="54"/>
      <c r="B314" s="48"/>
      <c r="D314" s="44"/>
      <c r="E314" s="55"/>
      <c r="F314" s="44"/>
      <c r="G314" s="48"/>
    </row>
    <row r="315" spans="1:7" ht="23.25" x14ac:dyDescent="0.25">
      <c r="A315" s="54"/>
      <c r="B315" s="48"/>
      <c r="D315" s="44"/>
      <c r="E315" s="55"/>
      <c r="F315" s="44"/>
      <c r="G315" s="48"/>
    </row>
    <row r="316" spans="1:7" ht="23.25" x14ac:dyDescent="0.25">
      <c r="A316" s="54"/>
      <c r="B316" s="48"/>
      <c r="D316" s="44"/>
      <c r="E316" s="55"/>
      <c r="F316" s="44"/>
      <c r="G316" s="48"/>
    </row>
    <row r="317" spans="1:7" ht="23.25" x14ac:dyDescent="0.25">
      <c r="A317" s="54"/>
      <c r="B317" s="48"/>
      <c r="D317" s="44"/>
      <c r="E317" s="55"/>
      <c r="F317" s="44"/>
      <c r="G317" s="48"/>
    </row>
    <row r="318" spans="1:7" ht="23.25" x14ac:dyDescent="0.25">
      <c r="A318" s="54"/>
      <c r="B318" s="48"/>
      <c r="D318" s="44"/>
      <c r="E318" s="55"/>
      <c r="F318" s="44"/>
      <c r="G318" s="48"/>
    </row>
    <row r="319" spans="1:7" ht="23.25" x14ac:dyDescent="0.25">
      <c r="A319" s="54"/>
      <c r="B319" s="48"/>
      <c r="D319" s="44"/>
      <c r="E319" s="55"/>
      <c r="F319" s="44"/>
      <c r="G319" s="48"/>
    </row>
    <row r="320" spans="1:7" ht="23.25" x14ac:dyDescent="0.25">
      <c r="A320" s="54"/>
      <c r="B320" s="48"/>
      <c r="D320" s="44"/>
      <c r="E320" s="55"/>
      <c r="F320" s="44"/>
      <c r="G320" s="48"/>
    </row>
    <row r="321" spans="1:7" ht="23.25" x14ac:dyDescent="0.25">
      <c r="A321" s="54"/>
      <c r="B321" s="48"/>
      <c r="D321" s="44"/>
      <c r="E321" s="55"/>
      <c r="F321" s="44"/>
      <c r="G321" s="48"/>
    </row>
    <row r="322" spans="1:7" ht="23.25" x14ac:dyDescent="0.25">
      <c r="A322" s="54"/>
      <c r="B322" s="48"/>
      <c r="D322" s="44"/>
      <c r="E322" s="55"/>
      <c r="F322" s="44"/>
      <c r="G322" s="48"/>
    </row>
    <row r="323" spans="1:7" ht="23.25" x14ac:dyDescent="0.25">
      <c r="A323" s="54"/>
      <c r="B323" s="48"/>
      <c r="D323" s="44"/>
      <c r="E323" s="55"/>
      <c r="F323" s="44"/>
      <c r="G323" s="48"/>
    </row>
    <row r="324" spans="1:7" ht="23.25" x14ac:dyDescent="0.25">
      <c r="A324" s="54"/>
      <c r="B324" s="48"/>
      <c r="D324" s="44"/>
      <c r="E324" s="55"/>
      <c r="F324" s="44"/>
      <c r="G324" s="48"/>
    </row>
    <row r="325" spans="1:7" ht="23.25" x14ac:dyDescent="0.25">
      <c r="A325" s="54"/>
      <c r="B325" s="48"/>
      <c r="D325" s="44"/>
      <c r="E325" s="55"/>
      <c r="F325" s="44"/>
      <c r="G325" s="48"/>
    </row>
    <row r="326" spans="1:7" ht="23.25" x14ac:dyDescent="0.25">
      <c r="A326" s="54"/>
      <c r="B326" s="48"/>
      <c r="D326" s="44"/>
      <c r="E326" s="55"/>
      <c r="F326" s="44"/>
      <c r="G326" s="48"/>
    </row>
    <row r="327" spans="1:7" ht="23.25" x14ac:dyDescent="0.25">
      <c r="A327" s="54"/>
      <c r="B327" s="48"/>
      <c r="D327" s="44"/>
      <c r="E327" s="55"/>
      <c r="F327" s="44"/>
      <c r="G327" s="48"/>
    </row>
    <row r="328" spans="1:7" ht="23.25" x14ac:dyDescent="0.25">
      <c r="A328" s="54"/>
      <c r="B328" s="48"/>
      <c r="D328" s="44"/>
      <c r="E328" s="55"/>
      <c r="F328" s="44"/>
      <c r="G328" s="48"/>
    </row>
    <row r="329" spans="1:7" ht="23.25" x14ac:dyDescent="0.25">
      <c r="A329" s="54"/>
      <c r="B329" s="48"/>
      <c r="D329" s="44"/>
      <c r="E329" s="55"/>
      <c r="F329" s="44"/>
      <c r="G329" s="48"/>
    </row>
    <row r="330" spans="1:7" ht="23.25" x14ac:dyDescent="0.25">
      <c r="A330" s="54"/>
      <c r="B330" s="48"/>
      <c r="D330" s="44"/>
      <c r="E330" s="55"/>
      <c r="F330" s="44"/>
      <c r="G330" s="48"/>
    </row>
    <row r="331" spans="1:7" ht="23.25" x14ac:dyDescent="0.25">
      <c r="A331" s="54"/>
      <c r="B331" s="48"/>
      <c r="D331" s="44"/>
      <c r="E331" s="55"/>
      <c r="F331" s="44"/>
      <c r="G331" s="48"/>
    </row>
    <row r="332" spans="1:7" ht="23.25" x14ac:dyDescent="0.25">
      <c r="A332" s="54"/>
      <c r="B332" s="48"/>
      <c r="D332" s="44"/>
      <c r="E332" s="55"/>
      <c r="F332" s="44"/>
      <c r="G332" s="48"/>
    </row>
    <row r="333" spans="1:7" ht="23.25" x14ac:dyDescent="0.25">
      <c r="A333" s="54"/>
      <c r="B333" s="48"/>
      <c r="D333" s="44"/>
      <c r="E333" s="55"/>
      <c r="F333" s="44"/>
      <c r="G333" s="48"/>
    </row>
    <row r="334" spans="1:7" ht="23.25" x14ac:dyDescent="0.25">
      <c r="A334" s="54"/>
      <c r="B334" s="48"/>
      <c r="D334" s="44"/>
      <c r="E334" s="55"/>
      <c r="F334" s="44"/>
      <c r="G334" s="48"/>
    </row>
    <row r="335" spans="1:7" ht="23.25" x14ac:dyDescent="0.25">
      <c r="A335" s="54"/>
      <c r="B335" s="48"/>
      <c r="D335" s="44"/>
      <c r="E335" s="55"/>
      <c r="F335" s="44"/>
      <c r="G335" s="48"/>
    </row>
    <row r="336" spans="1:7" ht="23.25" x14ac:dyDescent="0.25">
      <c r="A336" s="54"/>
      <c r="B336" s="48"/>
      <c r="D336" s="44"/>
      <c r="E336" s="55"/>
      <c r="F336" s="44"/>
      <c r="G336" s="48"/>
    </row>
    <row r="337" spans="1:7" ht="23.25" x14ac:dyDescent="0.25">
      <c r="A337" s="54"/>
      <c r="B337" s="48"/>
      <c r="D337" s="44"/>
      <c r="E337" s="55"/>
      <c r="F337" s="44"/>
      <c r="G337" s="48"/>
    </row>
    <row r="338" spans="1:7" ht="23.25" x14ac:dyDescent="0.25">
      <c r="A338" s="54"/>
      <c r="B338" s="48"/>
      <c r="D338" s="44"/>
      <c r="E338" s="55"/>
      <c r="F338" s="44"/>
      <c r="G338" s="48"/>
    </row>
    <row r="339" spans="1:7" ht="23.25" x14ac:dyDescent="0.25">
      <c r="A339" s="54"/>
      <c r="B339" s="48"/>
      <c r="D339" s="44"/>
      <c r="E339" s="55"/>
      <c r="F339" s="44"/>
      <c r="G339" s="48"/>
    </row>
    <row r="340" spans="1:7" ht="23.25" x14ac:dyDescent="0.25">
      <c r="A340" s="54"/>
      <c r="B340" s="48"/>
      <c r="D340" s="44"/>
      <c r="E340" s="55"/>
      <c r="F340" s="44"/>
      <c r="G340" s="48"/>
    </row>
    <row r="341" spans="1:7" ht="23.25" x14ac:dyDescent="0.25">
      <c r="A341" s="54"/>
      <c r="B341" s="48"/>
      <c r="D341" s="44"/>
      <c r="E341" s="55"/>
      <c r="F341" s="44"/>
      <c r="G341" s="48"/>
    </row>
    <row r="342" spans="1:7" ht="23.25" x14ac:dyDescent="0.25">
      <c r="A342" s="54"/>
      <c r="B342" s="48"/>
      <c r="D342" s="44"/>
      <c r="E342" s="55"/>
      <c r="F342" s="44"/>
      <c r="G342" s="48"/>
    </row>
    <row r="343" spans="1:7" ht="23.25" x14ac:dyDescent="0.25">
      <c r="A343" s="54"/>
      <c r="B343" s="48"/>
      <c r="D343" s="44"/>
      <c r="E343" s="55"/>
      <c r="F343" s="44"/>
      <c r="G343" s="48"/>
    </row>
    <row r="344" spans="1:7" ht="23.25" x14ac:dyDescent="0.25">
      <c r="A344" s="54"/>
      <c r="B344" s="48"/>
      <c r="D344" s="44"/>
      <c r="E344" s="55"/>
      <c r="F344" s="44"/>
      <c r="G344" s="48"/>
    </row>
    <row r="345" spans="1:7" ht="23.25" x14ac:dyDescent="0.25">
      <c r="A345" s="54"/>
      <c r="B345" s="48"/>
      <c r="D345" s="44"/>
      <c r="E345" s="55"/>
      <c r="F345" s="44"/>
      <c r="G345" s="48"/>
    </row>
    <row r="346" spans="1:7" ht="23.25" x14ac:dyDescent="0.25">
      <c r="A346" s="54"/>
      <c r="B346" s="48"/>
      <c r="D346" s="44"/>
      <c r="E346" s="55"/>
      <c r="F346" s="44"/>
      <c r="G346" s="48"/>
    </row>
    <row r="347" spans="1:7" ht="23.25" x14ac:dyDescent="0.25">
      <c r="A347" s="54"/>
      <c r="B347" s="48"/>
      <c r="D347" s="44"/>
      <c r="E347" s="55"/>
      <c r="F347" s="44"/>
      <c r="G347" s="48"/>
    </row>
    <row r="348" spans="1:7" ht="23.25" x14ac:dyDescent="0.25">
      <c r="A348" s="54"/>
      <c r="B348" s="48"/>
      <c r="D348" s="44"/>
      <c r="E348" s="55"/>
      <c r="F348" s="44"/>
      <c r="G348" s="48"/>
    </row>
    <row r="349" spans="1:7" ht="23.25" x14ac:dyDescent="0.25">
      <c r="A349" s="54"/>
      <c r="B349" s="48"/>
      <c r="D349" s="44"/>
      <c r="E349" s="55"/>
      <c r="F349" s="44"/>
      <c r="G349" s="48"/>
    </row>
    <row r="350" spans="1:7" ht="23.25" x14ac:dyDescent="0.25">
      <c r="A350" s="54"/>
      <c r="B350" s="48"/>
      <c r="D350" s="44"/>
      <c r="E350" s="55"/>
      <c r="F350" s="44"/>
      <c r="G350" s="48"/>
    </row>
    <row r="351" spans="1:7" ht="23.25" x14ac:dyDescent="0.25">
      <c r="A351" s="54"/>
      <c r="B351" s="48"/>
      <c r="D351" s="44"/>
      <c r="E351" s="55"/>
      <c r="F351" s="44"/>
      <c r="G351" s="48"/>
    </row>
    <row r="352" spans="1:7" ht="23.25" x14ac:dyDescent="0.25">
      <c r="A352" s="54"/>
      <c r="B352" s="48"/>
      <c r="D352" s="44"/>
      <c r="E352" s="55"/>
      <c r="F352" s="44"/>
      <c r="G352" s="48"/>
    </row>
    <row r="353" spans="1:7" ht="23.25" x14ac:dyDescent="0.25">
      <c r="A353" s="54"/>
      <c r="B353" s="48"/>
      <c r="D353" s="44"/>
      <c r="E353" s="55"/>
      <c r="F353" s="44"/>
      <c r="G353" s="48"/>
    </row>
    <row r="354" spans="1:7" ht="23.25" x14ac:dyDescent="0.25">
      <c r="A354" s="54"/>
      <c r="B354" s="48"/>
      <c r="D354" s="44"/>
      <c r="E354" s="55"/>
      <c r="F354" s="44"/>
      <c r="G354" s="48"/>
    </row>
    <row r="355" spans="1:7" ht="23.25" x14ac:dyDescent="0.25">
      <c r="A355" s="54"/>
      <c r="B355" s="48"/>
      <c r="D355" s="44"/>
      <c r="E355" s="55"/>
      <c r="F355" s="44"/>
      <c r="G355" s="48"/>
    </row>
    <row r="356" spans="1:7" ht="23.25" x14ac:dyDescent="0.25">
      <c r="A356" s="54"/>
      <c r="B356" s="48"/>
      <c r="D356" s="44"/>
      <c r="E356" s="55"/>
      <c r="F356" s="44"/>
      <c r="G356" s="48"/>
    </row>
    <row r="357" spans="1:7" ht="23.25" x14ac:dyDescent="0.25">
      <c r="A357" s="54"/>
      <c r="B357" s="48"/>
      <c r="D357" s="44"/>
      <c r="E357" s="55"/>
      <c r="F357" s="44"/>
      <c r="G357" s="48"/>
    </row>
    <row r="358" spans="1:7" ht="23.25" x14ac:dyDescent="0.25">
      <c r="A358" s="54"/>
      <c r="B358" s="48"/>
      <c r="D358" s="44"/>
      <c r="E358" s="55"/>
      <c r="F358" s="44"/>
      <c r="G358" s="48"/>
    </row>
    <row r="359" spans="1:7" ht="23.25" x14ac:dyDescent="0.25">
      <c r="A359" s="54"/>
      <c r="B359" s="48"/>
      <c r="D359" s="44"/>
      <c r="E359" s="55"/>
      <c r="F359" s="44"/>
      <c r="G359" s="48"/>
    </row>
    <row r="360" spans="1:7" ht="23.25" x14ac:dyDescent="0.25">
      <c r="A360" s="54"/>
      <c r="B360" s="48"/>
      <c r="D360" s="44"/>
      <c r="E360" s="55"/>
      <c r="F360" s="44"/>
      <c r="G360" s="48"/>
    </row>
    <row r="361" spans="1:7" ht="23.25" x14ac:dyDescent="0.25">
      <c r="A361" s="54"/>
      <c r="B361" s="48"/>
      <c r="D361" s="44"/>
      <c r="E361" s="55"/>
      <c r="F361" s="44"/>
      <c r="G361" s="48"/>
    </row>
    <row r="362" spans="1:7" ht="23.25" x14ac:dyDescent="0.25">
      <c r="A362" s="54"/>
      <c r="B362" s="48"/>
      <c r="D362" s="44"/>
      <c r="E362" s="55"/>
      <c r="F362" s="44"/>
      <c r="G362" s="48"/>
    </row>
    <row r="363" spans="1:7" ht="23.25" x14ac:dyDescent="0.25">
      <c r="A363" s="54"/>
      <c r="B363" s="48"/>
      <c r="D363" s="44"/>
      <c r="E363" s="55"/>
      <c r="F363" s="44"/>
      <c r="G363" s="48"/>
    </row>
    <row r="364" spans="1:7" ht="23.25" x14ac:dyDescent="0.25">
      <c r="A364" s="54"/>
      <c r="B364" s="48"/>
      <c r="D364" s="44"/>
      <c r="E364" s="55"/>
      <c r="F364" s="44"/>
      <c r="G364" s="48"/>
    </row>
    <row r="365" spans="1:7" ht="23.25" x14ac:dyDescent="0.25">
      <c r="A365" s="54"/>
      <c r="B365" s="48"/>
      <c r="D365" s="44"/>
      <c r="E365" s="55"/>
      <c r="F365" s="44"/>
      <c r="G365" s="48"/>
    </row>
    <row r="366" spans="1:7" ht="23.25" x14ac:dyDescent="0.25">
      <c r="A366" s="54"/>
      <c r="B366" s="48"/>
      <c r="D366" s="44"/>
      <c r="E366" s="55"/>
      <c r="F366" s="44"/>
      <c r="G366" s="48"/>
    </row>
    <row r="367" spans="1:7" ht="23.25" x14ac:dyDescent="0.25">
      <c r="A367" s="54"/>
      <c r="B367" s="48"/>
      <c r="D367" s="44"/>
      <c r="E367" s="55"/>
      <c r="F367" s="44"/>
      <c r="G367" s="48"/>
    </row>
    <row r="368" spans="1:7" ht="23.25" x14ac:dyDescent="0.25">
      <c r="A368" s="54"/>
      <c r="B368" s="48"/>
      <c r="D368" s="44"/>
      <c r="E368" s="55"/>
      <c r="F368" s="44"/>
      <c r="G368" s="48"/>
    </row>
    <row r="369" spans="1:7" ht="23.25" x14ac:dyDescent="0.25">
      <c r="A369" s="54"/>
      <c r="B369" s="48"/>
      <c r="D369" s="44"/>
      <c r="E369" s="55"/>
      <c r="F369" s="44"/>
      <c r="G369" s="48"/>
    </row>
    <row r="370" spans="1:7" ht="23.25" x14ac:dyDescent="0.25">
      <c r="A370" s="54"/>
      <c r="B370" s="48"/>
      <c r="D370" s="44"/>
      <c r="E370" s="55"/>
      <c r="F370" s="44"/>
      <c r="G370" s="48"/>
    </row>
    <row r="371" spans="1:7" ht="23.25" x14ac:dyDescent="0.25">
      <c r="A371" s="54"/>
      <c r="B371" s="48"/>
      <c r="D371" s="44"/>
      <c r="E371" s="55"/>
      <c r="F371" s="44"/>
      <c r="G371" s="48"/>
    </row>
    <row r="372" spans="1:7" ht="23.25" x14ac:dyDescent="0.25">
      <c r="A372" s="54"/>
      <c r="B372" s="48"/>
      <c r="D372" s="44"/>
      <c r="E372" s="55"/>
      <c r="F372" s="44"/>
      <c r="G372" s="48"/>
    </row>
    <row r="373" spans="1:7" ht="23.25" x14ac:dyDescent="0.25">
      <c r="A373" s="54"/>
      <c r="B373" s="48"/>
      <c r="D373" s="44"/>
      <c r="E373" s="55"/>
      <c r="F373" s="44"/>
      <c r="G373" s="48"/>
    </row>
    <row r="374" spans="1:7" ht="23.25" x14ac:dyDescent="0.25">
      <c r="A374" s="54"/>
      <c r="B374" s="48"/>
      <c r="D374" s="44"/>
      <c r="E374" s="55"/>
      <c r="F374" s="44"/>
      <c r="G374" s="48"/>
    </row>
    <row r="375" spans="1:7" ht="23.25" x14ac:dyDescent="0.25">
      <c r="A375" s="54"/>
      <c r="B375" s="48"/>
      <c r="D375" s="44"/>
      <c r="E375" s="55"/>
      <c r="F375" s="44"/>
      <c r="G375" s="48"/>
    </row>
    <row r="376" spans="1:7" ht="23.25" x14ac:dyDescent="0.25">
      <c r="A376" s="54"/>
      <c r="B376" s="48"/>
      <c r="D376" s="44"/>
      <c r="E376" s="55"/>
      <c r="F376" s="44"/>
      <c r="G376" s="48"/>
    </row>
    <row r="377" spans="1:7" ht="23.25" x14ac:dyDescent="0.25">
      <c r="A377" s="54"/>
      <c r="B377" s="48"/>
      <c r="D377" s="44"/>
      <c r="E377" s="55"/>
      <c r="F377" s="44"/>
      <c r="G377" s="48"/>
    </row>
    <row r="378" spans="1:7" ht="23.25" x14ac:dyDescent="0.25">
      <c r="A378" s="54"/>
      <c r="B378" s="48"/>
      <c r="D378" s="44"/>
      <c r="E378" s="55"/>
      <c r="F378" s="44"/>
      <c r="G378" s="48"/>
    </row>
    <row r="379" spans="1:7" ht="23.25" x14ac:dyDescent="0.25">
      <c r="A379" s="54"/>
      <c r="B379" s="48"/>
      <c r="D379" s="44"/>
      <c r="E379" s="55"/>
      <c r="F379" s="44"/>
      <c r="G379" s="48"/>
    </row>
    <row r="380" spans="1:7" ht="23.25" x14ac:dyDescent="0.25">
      <c r="A380" s="54"/>
      <c r="B380" s="48"/>
      <c r="D380" s="44"/>
      <c r="E380" s="55"/>
      <c r="F380" s="44"/>
      <c r="G380" s="48"/>
    </row>
    <row r="381" spans="1:7" ht="23.25" x14ac:dyDescent="0.25">
      <c r="A381" s="54"/>
      <c r="B381" s="48"/>
      <c r="D381" s="44"/>
      <c r="E381" s="55"/>
      <c r="F381" s="44"/>
      <c r="G381" s="48"/>
    </row>
    <row r="382" spans="1:7" ht="23.25" x14ac:dyDescent="0.25">
      <c r="A382" s="54"/>
      <c r="B382" s="48"/>
      <c r="D382" s="44"/>
      <c r="E382" s="55"/>
      <c r="F382" s="44"/>
      <c r="G382" s="48"/>
    </row>
    <row r="383" spans="1:7" ht="23.25" x14ac:dyDescent="0.25">
      <c r="A383" s="54"/>
      <c r="B383" s="48"/>
      <c r="D383" s="44"/>
      <c r="E383" s="55"/>
      <c r="F383" s="44"/>
      <c r="G383" s="48"/>
    </row>
    <row r="384" spans="1:7" ht="23.25" x14ac:dyDescent="0.25">
      <c r="A384" s="54"/>
      <c r="B384" s="48"/>
      <c r="D384" s="44"/>
      <c r="E384" s="55"/>
      <c r="F384" s="44"/>
      <c r="G384" s="48"/>
    </row>
    <row r="385" spans="1:7" ht="23.25" x14ac:dyDescent="0.25">
      <c r="A385" s="54"/>
      <c r="B385" s="48"/>
      <c r="D385" s="44"/>
      <c r="E385" s="55"/>
      <c r="F385" s="44"/>
      <c r="G385" s="48"/>
    </row>
    <row r="386" spans="1:7" ht="23.25" x14ac:dyDescent="0.25">
      <c r="A386" s="54"/>
      <c r="B386" s="48"/>
      <c r="D386" s="44"/>
      <c r="E386" s="55"/>
      <c r="F386" s="44"/>
      <c r="G386" s="48"/>
    </row>
    <row r="387" spans="1:7" ht="23.25" x14ac:dyDescent="0.25">
      <c r="A387" s="54"/>
      <c r="B387" s="48"/>
      <c r="D387" s="44"/>
      <c r="E387" s="55"/>
      <c r="F387" s="44"/>
      <c r="G387" s="48"/>
    </row>
    <row r="388" spans="1:7" ht="23.25" x14ac:dyDescent="0.25">
      <c r="A388" s="54"/>
      <c r="B388" s="48"/>
      <c r="D388" s="44"/>
      <c r="E388" s="55"/>
      <c r="F388" s="44"/>
      <c r="G388" s="48"/>
    </row>
    <row r="389" spans="1:7" ht="23.25" x14ac:dyDescent="0.25">
      <c r="A389" s="54"/>
      <c r="B389" s="48"/>
      <c r="D389" s="44"/>
      <c r="E389" s="55"/>
      <c r="F389" s="44"/>
      <c r="G389" s="48"/>
    </row>
    <row r="390" spans="1:7" ht="23.25" x14ac:dyDescent="0.25">
      <c r="A390" s="54"/>
      <c r="B390" s="48"/>
      <c r="D390" s="44"/>
      <c r="E390" s="55"/>
      <c r="F390" s="44"/>
      <c r="G390" s="48"/>
    </row>
    <row r="391" spans="1:7" ht="23.25" x14ac:dyDescent="0.25">
      <c r="A391" s="54"/>
      <c r="B391" s="48"/>
      <c r="D391" s="44"/>
      <c r="E391" s="55"/>
      <c r="F391" s="44"/>
      <c r="G391" s="48"/>
    </row>
    <row r="392" spans="1:7" ht="23.25" x14ac:dyDescent="0.25">
      <c r="A392" s="54"/>
      <c r="B392" s="48"/>
      <c r="D392" s="44"/>
      <c r="E392" s="55"/>
      <c r="F392" s="44"/>
      <c r="G392" s="48"/>
    </row>
    <row r="393" spans="1:7" ht="23.25" x14ac:dyDescent="0.25">
      <c r="A393" s="54"/>
      <c r="B393" s="48"/>
      <c r="D393" s="44"/>
      <c r="E393" s="55"/>
      <c r="F393" s="44"/>
      <c r="G393" s="48"/>
    </row>
    <row r="394" spans="1:7" ht="23.25" x14ac:dyDescent="0.25">
      <c r="A394" s="54"/>
      <c r="B394" s="48"/>
      <c r="D394" s="44"/>
      <c r="E394" s="55"/>
      <c r="F394" s="44"/>
      <c r="G394" s="48"/>
    </row>
    <row r="395" spans="1:7" ht="23.25" x14ac:dyDescent="0.25">
      <c r="A395" s="54"/>
      <c r="B395" s="48"/>
      <c r="D395" s="44"/>
      <c r="E395" s="55"/>
      <c r="F395" s="44"/>
      <c r="G395" s="48"/>
    </row>
    <row r="396" spans="1:7" ht="23.25" x14ac:dyDescent="0.25">
      <c r="A396" s="54"/>
      <c r="B396" s="48"/>
      <c r="D396" s="44"/>
      <c r="E396" s="55"/>
      <c r="F396" s="44"/>
      <c r="G396" s="48"/>
    </row>
    <row r="397" spans="1:7" ht="23.25" x14ac:dyDescent="0.25">
      <c r="A397" s="54"/>
      <c r="B397" s="48"/>
      <c r="D397" s="44"/>
      <c r="E397" s="55"/>
      <c r="F397" s="44"/>
      <c r="G397" s="48"/>
    </row>
    <row r="398" spans="1:7" ht="23.25" x14ac:dyDescent="0.25">
      <c r="A398" s="54"/>
      <c r="B398" s="48"/>
      <c r="D398" s="44"/>
      <c r="E398" s="55"/>
      <c r="F398" s="44"/>
      <c r="G398" s="48"/>
    </row>
    <row r="399" spans="1:7" ht="23.25" x14ac:dyDescent="0.25">
      <c r="A399" s="54"/>
      <c r="B399" s="48"/>
      <c r="D399" s="44"/>
      <c r="E399" s="55"/>
      <c r="F399" s="44"/>
      <c r="G399" s="48"/>
    </row>
    <row r="400" spans="1:7" ht="23.25" x14ac:dyDescent="0.25">
      <c r="A400" s="54"/>
      <c r="B400" s="48"/>
      <c r="D400" s="44"/>
      <c r="E400" s="55"/>
      <c r="F400" s="44"/>
      <c r="G400" s="48"/>
    </row>
    <row r="401" spans="1:7" ht="23.25" x14ac:dyDescent="0.25">
      <c r="A401" s="54"/>
      <c r="B401" s="48"/>
      <c r="D401" s="44"/>
      <c r="E401" s="55"/>
      <c r="F401" s="44"/>
      <c r="G401" s="48"/>
    </row>
    <row r="402" spans="1:7" ht="23.25" x14ac:dyDescent="0.25">
      <c r="A402" s="54"/>
      <c r="B402" s="48"/>
      <c r="D402" s="44"/>
      <c r="E402" s="55"/>
      <c r="F402" s="44"/>
      <c r="G402" s="48"/>
    </row>
    <row r="403" spans="1:7" ht="23.25" x14ac:dyDescent="0.25">
      <c r="A403" s="54"/>
      <c r="B403" s="48"/>
      <c r="D403" s="44"/>
      <c r="E403" s="55"/>
      <c r="F403" s="44"/>
      <c r="G403" s="48"/>
    </row>
    <row r="404" spans="1:7" ht="23.25" x14ac:dyDescent="0.25">
      <c r="A404" s="54"/>
      <c r="B404" s="48"/>
      <c r="D404" s="44"/>
      <c r="E404" s="55"/>
      <c r="F404" s="44"/>
      <c r="G404" s="48"/>
    </row>
    <row r="405" spans="1:7" ht="23.25" x14ac:dyDescent="0.25">
      <c r="A405" s="54"/>
      <c r="B405" s="48"/>
      <c r="D405" s="44"/>
      <c r="E405" s="55"/>
      <c r="F405" s="44"/>
      <c r="G405" s="48"/>
    </row>
    <row r="406" spans="1:7" ht="23.25" x14ac:dyDescent="0.25">
      <c r="A406" s="54"/>
      <c r="B406" s="48"/>
      <c r="D406" s="44"/>
      <c r="E406" s="55"/>
      <c r="F406" s="44"/>
      <c r="G406" s="48"/>
    </row>
    <row r="407" spans="1:7" ht="23.25" x14ac:dyDescent="0.25">
      <c r="A407" s="54"/>
      <c r="B407" s="48"/>
      <c r="D407" s="44"/>
      <c r="E407" s="55"/>
      <c r="F407" s="44"/>
      <c r="G407" s="48"/>
    </row>
    <row r="408" spans="1:7" ht="23.25" x14ac:dyDescent="0.25">
      <c r="A408" s="54"/>
      <c r="B408" s="48"/>
      <c r="D408" s="44"/>
      <c r="E408" s="55"/>
      <c r="F408" s="44"/>
      <c r="G408" s="48"/>
    </row>
    <row r="409" spans="1:7" ht="23.25" x14ac:dyDescent="0.25">
      <c r="A409" s="54"/>
      <c r="B409" s="48"/>
      <c r="D409" s="44"/>
      <c r="E409" s="55"/>
      <c r="F409" s="44"/>
      <c r="G409" s="48"/>
    </row>
    <row r="410" spans="1:7" ht="23.25" x14ac:dyDescent="0.25">
      <c r="A410" s="54"/>
      <c r="B410" s="48"/>
      <c r="D410" s="44"/>
      <c r="E410" s="55"/>
      <c r="F410" s="44"/>
      <c r="G410" s="48"/>
    </row>
    <row r="411" spans="1:7" ht="23.25" x14ac:dyDescent="0.25">
      <c r="A411" s="54"/>
      <c r="B411" s="48"/>
      <c r="D411" s="44"/>
      <c r="E411" s="55"/>
      <c r="F411" s="44"/>
      <c r="G411" s="48"/>
    </row>
    <row r="412" spans="1:7" ht="23.25" x14ac:dyDescent="0.25">
      <c r="A412" s="54"/>
      <c r="B412" s="48"/>
      <c r="D412" s="44"/>
      <c r="E412" s="55"/>
      <c r="F412" s="44"/>
      <c r="G412" s="48"/>
    </row>
    <row r="413" spans="1:7" ht="23.25" x14ac:dyDescent="0.25">
      <c r="A413" s="54"/>
      <c r="B413" s="48"/>
      <c r="D413" s="44"/>
      <c r="E413" s="55"/>
      <c r="F413" s="44"/>
      <c r="G413" s="48"/>
    </row>
    <row r="414" spans="1:7" ht="23.25" x14ac:dyDescent="0.25">
      <c r="A414" s="54"/>
      <c r="B414" s="48"/>
      <c r="D414" s="44"/>
      <c r="E414" s="55"/>
      <c r="F414" s="44"/>
      <c r="G414" s="48"/>
    </row>
    <row r="415" spans="1:7" ht="23.25" x14ac:dyDescent="0.25">
      <c r="A415" s="54"/>
      <c r="B415" s="48"/>
      <c r="D415" s="44"/>
      <c r="E415" s="55"/>
      <c r="F415" s="44"/>
      <c r="G415" s="48"/>
    </row>
    <row r="416" spans="1:7" ht="23.25" x14ac:dyDescent="0.25">
      <c r="A416" s="54"/>
      <c r="B416" s="48"/>
      <c r="D416" s="44"/>
      <c r="E416" s="55"/>
      <c r="F416" s="44"/>
      <c r="G416" s="48"/>
    </row>
    <row r="417" spans="1:7" ht="23.25" x14ac:dyDescent="0.25">
      <c r="A417" s="54"/>
      <c r="B417" s="48"/>
      <c r="D417" s="44"/>
      <c r="E417" s="55"/>
      <c r="F417" s="44"/>
      <c r="G417" s="48"/>
    </row>
    <row r="418" spans="1:7" ht="23.25" x14ac:dyDescent="0.25">
      <c r="A418" s="54"/>
      <c r="B418" s="48"/>
      <c r="D418" s="44"/>
      <c r="E418" s="55"/>
      <c r="F418" s="44"/>
      <c r="G418" s="48"/>
    </row>
    <row r="419" spans="1:7" ht="23.25" x14ac:dyDescent="0.25">
      <c r="A419" s="54"/>
      <c r="B419" s="48"/>
      <c r="D419" s="44"/>
      <c r="E419" s="55"/>
      <c r="F419" s="44"/>
      <c r="G419" s="48"/>
    </row>
    <row r="420" spans="1:7" ht="23.25" x14ac:dyDescent="0.25">
      <c r="A420" s="54"/>
      <c r="B420" s="48"/>
      <c r="D420" s="44"/>
      <c r="E420" s="55"/>
      <c r="F420" s="44"/>
      <c r="G420" s="48"/>
    </row>
    <row r="421" spans="1:7" ht="23.25" x14ac:dyDescent="0.25">
      <c r="A421" s="54"/>
      <c r="B421" s="48"/>
      <c r="D421" s="44"/>
      <c r="E421" s="55"/>
      <c r="F421" s="44"/>
      <c r="G421" s="48"/>
    </row>
    <row r="422" spans="1:7" ht="23.25" x14ac:dyDescent="0.25">
      <c r="A422" s="54"/>
      <c r="B422" s="48"/>
      <c r="D422" s="44"/>
      <c r="E422" s="55"/>
      <c r="F422" s="44"/>
      <c r="G422" s="48"/>
    </row>
    <row r="423" spans="1:7" ht="23.25" x14ac:dyDescent="0.25">
      <c r="A423" s="54"/>
      <c r="B423" s="48"/>
      <c r="D423" s="44"/>
      <c r="E423" s="55"/>
      <c r="F423" s="44"/>
      <c r="G423" s="48"/>
    </row>
    <row r="424" spans="1:7" ht="23.25" x14ac:dyDescent="0.25">
      <c r="A424" s="54"/>
      <c r="B424" s="48"/>
      <c r="D424" s="44"/>
      <c r="E424" s="55"/>
      <c r="F424" s="44"/>
      <c r="G424" s="48"/>
    </row>
    <row r="425" spans="1:7" ht="23.25" x14ac:dyDescent="0.25">
      <c r="A425" s="54"/>
      <c r="B425" s="48"/>
      <c r="D425" s="44"/>
      <c r="E425" s="55"/>
      <c r="F425" s="44"/>
      <c r="G425" s="48"/>
    </row>
    <row r="426" spans="1:7" ht="23.25" x14ac:dyDescent="0.25">
      <c r="A426" s="54"/>
      <c r="B426" s="48"/>
      <c r="D426" s="44"/>
      <c r="E426" s="55"/>
      <c r="F426" s="44"/>
      <c r="G426" s="48"/>
    </row>
    <row r="427" spans="1:7" ht="23.25" x14ac:dyDescent="0.25">
      <c r="A427" s="54"/>
      <c r="B427" s="48"/>
      <c r="D427" s="44"/>
      <c r="E427" s="55"/>
      <c r="F427" s="44"/>
      <c r="G427" s="48"/>
    </row>
    <row r="428" spans="1:7" ht="23.25" x14ac:dyDescent="0.25">
      <c r="A428" s="54"/>
      <c r="B428" s="48"/>
      <c r="D428" s="44"/>
      <c r="E428" s="55"/>
      <c r="F428" s="44"/>
      <c r="G428" s="48"/>
    </row>
    <row r="429" spans="1:7" ht="23.25" x14ac:dyDescent="0.25">
      <c r="A429" s="54"/>
      <c r="B429" s="48"/>
      <c r="D429" s="44"/>
      <c r="E429" s="55"/>
      <c r="F429" s="44"/>
      <c r="G429" s="48"/>
    </row>
    <row r="430" spans="1:7" ht="23.25" x14ac:dyDescent="0.25">
      <c r="A430" s="54"/>
      <c r="B430" s="48"/>
      <c r="D430" s="44"/>
      <c r="E430" s="55"/>
      <c r="F430" s="44"/>
      <c r="G430" s="48"/>
    </row>
    <row r="431" spans="1:7" ht="23.25" x14ac:dyDescent="0.25">
      <c r="A431" s="54"/>
      <c r="B431" s="48"/>
      <c r="D431" s="44"/>
      <c r="E431" s="55"/>
      <c r="F431" s="44"/>
      <c r="G431" s="48"/>
    </row>
    <row r="432" spans="1:7" ht="23.25" x14ac:dyDescent="0.25">
      <c r="A432" s="54"/>
      <c r="B432" s="48"/>
      <c r="D432" s="44"/>
      <c r="E432" s="55"/>
      <c r="F432" s="44"/>
      <c r="G432" s="48"/>
    </row>
    <row r="433" spans="1:7" ht="23.25" x14ac:dyDescent="0.25">
      <c r="A433" s="54"/>
      <c r="B433" s="48"/>
      <c r="D433" s="44"/>
      <c r="E433" s="55"/>
      <c r="F433" s="44"/>
      <c r="G433" s="48"/>
    </row>
    <row r="434" spans="1:7" ht="23.25" x14ac:dyDescent="0.25">
      <c r="A434" s="54"/>
      <c r="B434" s="48"/>
      <c r="D434" s="44"/>
      <c r="E434" s="55"/>
      <c r="F434" s="44"/>
      <c r="G434" s="48"/>
    </row>
    <row r="435" spans="1:7" ht="23.25" x14ac:dyDescent="0.25">
      <c r="A435" s="54"/>
      <c r="B435" s="48"/>
      <c r="D435" s="44"/>
      <c r="E435" s="55"/>
      <c r="F435" s="44"/>
      <c r="G435" s="48"/>
    </row>
    <row r="436" spans="1:7" ht="23.25" x14ac:dyDescent="0.25">
      <c r="A436" s="54"/>
      <c r="B436" s="48"/>
      <c r="D436" s="44"/>
      <c r="E436" s="55"/>
      <c r="F436" s="44"/>
      <c r="G436" s="48"/>
    </row>
    <row r="437" spans="1:7" ht="23.25" x14ac:dyDescent="0.25">
      <c r="A437" s="54"/>
      <c r="B437" s="48"/>
      <c r="D437" s="44"/>
      <c r="E437" s="55"/>
      <c r="F437" s="44"/>
      <c r="G437" s="48"/>
    </row>
    <row r="438" spans="1:7" ht="23.25" x14ac:dyDescent="0.25">
      <c r="A438" s="54"/>
      <c r="B438" s="48"/>
      <c r="D438" s="44"/>
      <c r="E438" s="55"/>
      <c r="F438" s="44"/>
      <c r="G438" s="48"/>
    </row>
    <row r="439" spans="1:7" ht="23.25" x14ac:dyDescent="0.25">
      <c r="A439" s="54"/>
      <c r="B439" s="48"/>
      <c r="D439" s="44"/>
      <c r="E439" s="55"/>
      <c r="F439" s="44"/>
      <c r="G439" s="48"/>
    </row>
    <row r="440" spans="1:7" ht="23.25" x14ac:dyDescent="0.25">
      <c r="A440" s="54"/>
      <c r="B440" s="48"/>
      <c r="D440" s="44"/>
      <c r="E440" s="55"/>
      <c r="F440" s="44"/>
      <c r="G440" s="48"/>
    </row>
    <row r="441" spans="1:7" ht="23.25" x14ac:dyDescent="0.25">
      <c r="A441" s="54"/>
      <c r="B441" s="48"/>
      <c r="D441" s="44"/>
      <c r="E441" s="55"/>
      <c r="F441" s="44"/>
      <c r="G441" s="48"/>
    </row>
    <row r="442" spans="1:7" ht="23.25" x14ac:dyDescent="0.25">
      <c r="A442" s="54"/>
      <c r="B442" s="48"/>
      <c r="D442" s="44"/>
      <c r="E442" s="55"/>
      <c r="F442" s="44"/>
      <c r="G442" s="48"/>
    </row>
    <row r="443" spans="1:7" ht="23.25" x14ac:dyDescent="0.25">
      <c r="A443" s="54"/>
      <c r="B443" s="48"/>
      <c r="D443" s="44"/>
      <c r="E443" s="55"/>
      <c r="F443" s="44"/>
      <c r="G443" s="48"/>
    </row>
    <row r="444" spans="1:7" ht="23.25" x14ac:dyDescent="0.25">
      <c r="A444" s="54"/>
      <c r="B444" s="48"/>
      <c r="D444" s="44"/>
      <c r="E444" s="55"/>
      <c r="F444" s="44"/>
      <c r="G444" s="48"/>
    </row>
    <row r="445" spans="1:7" ht="23.25" x14ac:dyDescent="0.25">
      <c r="A445" s="54"/>
      <c r="B445" s="48"/>
      <c r="D445" s="44"/>
      <c r="E445" s="55"/>
      <c r="F445" s="44"/>
      <c r="G445" s="48"/>
    </row>
    <row r="446" spans="1:7" ht="23.25" x14ac:dyDescent="0.25">
      <c r="A446" s="54"/>
      <c r="B446" s="48"/>
      <c r="D446" s="44"/>
      <c r="E446" s="55"/>
      <c r="F446" s="44"/>
      <c r="G446" s="48"/>
    </row>
    <row r="447" spans="1:7" ht="23.25" x14ac:dyDescent="0.25">
      <c r="A447" s="54"/>
      <c r="B447" s="48"/>
      <c r="D447" s="44"/>
      <c r="E447" s="55"/>
      <c r="F447" s="44"/>
      <c r="G447" s="48"/>
    </row>
    <row r="448" spans="1:7" ht="23.25" x14ac:dyDescent="0.25">
      <c r="A448" s="54"/>
      <c r="B448" s="48"/>
      <c r="D448" s="44"/>
      <c r="E448" s="55"/>
      <c r="F448" s="44"/>
      <c r="G448" s="48"/>
    </row>
    <row r="449" spans="1:7" ht="23.25" x14ac:dyDescent="0.25">
      <c r="A449" s="54"/>
      <c r="B449" s="48"/>
      <c r="D449" s="44"/>
      <c r="E449" s="55"/>
      <c r="F449" s="44"/>
      <c r="G449" s="48"/>
    </row>
    <row r="450" spans="1:7" ht="23.25" x14ac:dyDescent="0.25">
      <c r="A450" s="54"/>
      <c r="B450" s="48"/>
      <c r="D450" s="44"/>
      <c r="E450" s="55"/>
      <c r="F450" s="44"/>
      <c r="G450" s="48"/>
    </row>
    <row r="451" spans="1:7" ht="23.25" x14ac:dyDescent="0.25">
      <c r="A451" s="54"/>
      <c r="B451" s="48"/>
      <c r="D451" s="44"/>
      <c r="E451" s="55"/>
      <c r="F451" s="44"/>
      <c r="G451" s="48"/>
    </row>
    <row r="452" spans="1:7" ht="23.25" x14ac:dyDescent="0.25">
      <c r="A452" s="54"/>
      <c r="B452" s="48"/>
      <c r="D452" s="44"/>
      <c r="E452" s="55"/>
      <c r="F452" s="44"/>
      <c r="G452" s="48"/>
    </row>
    <row r="453" spans="1:7" ht="23.25" x14ac:dyDescent="0.25">
      <c r="A453" s="54"/>
      <c r="B453" s="48"/>
      <c r="D453" s="44"/>
      <c r="E453" s="55"/>
      <c r="F453" s="44"/>
      <c r="G453" s="48"/>
    </row>
    <row r="454" spans="1:7" ht="23.25" x14ac:dyDescent="0.25">
      <c r="A454" s="54"/>
      <c r="B454" s="48"/>
      <c r="D454" s="44"/>
      <c r="E454" s="55"/>
      <c r="F454" s="44"/>
      <c r="G454" s="48"/>
    </row>
    <row r="455" spans="1:7" ht="23.25" x14ac:dyDescent="0.25">
      <c r="A455" s="54"/>
      <c r="B455" s="48"/>
      <c r="D455" s="44"/>
      <c r="E455" s="55"/>
      <c r="F455" s="44"/>
      <c r="G455" s="48"/>
    </row>
    <row r="456" spans="1:7" ht="23.25" x14ac:dyDescent="0.25">
      <c r="A456" s="54"/>
      <c r="B456" s="48"/>
      <c r="D456" s="44"/>
      <c r="E456" s="55"/>
      <c r="F456" s="44"/>
      <c r="G456" s="48"/>
    </row>
    <row r="457" spans="1:7" ht="23.25" x14ac:dyDescent="0.25">
      <c r="A457" s="54"/>
      <c r="B457" s="48"/>
      <c r="D457" s="44"/>
      <c r="E457" s="55"/>
      <c r="F457" s="44"/>
      <c r="G457" s="48"/>
    </row>
    <row r="458" spans="1:7" ht="23.25" x14ac:dyDescent="0.25">
      <c r="A458" s="54"/>
      <c r="B458" s="48"/>
      <c r="D458" s="44"/>
      <c r="E458" s="55"/>
      <c r="F458" s="44"/>
      <c r="G458" s="48"/>
    </row>
    <row r="459" spans="1:7" ht="23.25" x14ac:dyDescent="0.25">
      <c r="A459" s="54"/>
      <c r="B459" s="48"/>
      <c r="D459" s="44"/>
      <c r="E459" s="55"/>
      <c r="F459" s="44"/>
      <c r="G459" s="48"/>
    </row>
    <row r="460" spans="1:7" ht="23.25" x14ac:dyDescent="0.25">
      <c r="A460" s="54"/>
      <c r="B460" s="48"/>
      <c r="D460" s="44"/>
      <c r="E460" s="55"/>
      <c r="F460" s="44"/>
      <c r="G460" s="48"/>
    </row>
    <row r="461" spans="1:7" ht="23.25" x14ac:dyDescent="0.25">
      <c r="A461" s="54"/>
      <c r="B461" s="48"/>
      <c r="D461" s="44"/>
      <c r="E461" s="55"/>
      <c r="F461" s="44"/>
      <c r="G461" s="48"/>
    </row>
    <row r="462" spans="1:7" ht="23.25" x14ac:dyDescent="0.25">
      <c r="A462" s="54"/>
      <c r="B462" s="48"/>
      <c r="D462" s="44"/>
      <c r="E462" s="55"/>
      <c r="F462" s="44"/>
      <c r="G462" s="48"/>
    </row>
    <row r="463" spans="1:7" ht="23.25" x14ac:dyDescent="0.25">
      <c r="A463" s="54"/>
      <c r="B463" s="48"/>
      <c r="D463" s="44"/>
      <c r="E463" s="55"/>
      <c r="F463" s="44"/>
      <c r="G463" s="48"/>
    </row>
    <row r="464" spans="1:7" ht="23.25" x14ac:dyDescent="0.25">
      <c r="A464" s="54"/>
      <c r="B464" s="48"/>
      <c r="D464" s="44"/>
      <c r="E464" s="55"/>
      <c r="F464" s="44"/>
      <c r="G464" s="48"/>
    </row>
    <row r="465" spans="1:7" ht="23.25" x14ac:dyDescent="0.25">
      <c r="A465" s="54"/>
      <c r="B465" s="48"/>
      <c r="D465" s="44"/>
      <c r="E465" s="55"/>
      <c r="F465" s="44"/>
      <c r="G465" s="48"/>
    </row>
    <row r="466" spans="1:7" ht="23.25" x14ac:dyDescent="0.25">
      <c r="A466" s="54"/>
      <c r="B466" s="48"/>
      <c r="D466" s="44"/>
      <c r="E466" s="55"/>
      <c r="F466" s="44"/>
      <c r="G466" s="48"/>
    </row>
    <row r="467" spans="1:7" ht="23.25" x14ac:dyDescent="0.25">
      <c r="A467" s="54"/>
      <c r="B467" s="48"/>
      <c r="D467" s="44"/>
      <c r="E467" s="55"/>
      <c r="F467" s="44"/>
      <c r="G467" s="48"/>
    </row>
    <row r="468" spans="1:7" ht="23.25" x14ac:dyDescent="0.25">
      <c r="A468" s="54"/>
      <c r="B468" s="48"/>
      <c r="D468" s="44"/>
      <c r="E468" s="55"/>
      <c r="F468" s="44"/>
      <c r="G468" s="48"/>
    </row>
    <row r="469" spans="1:7" ht="23.25" x14ac:dyDescent="0.25">
      <c r="A469" s="54"/>
      <c r="B469" s="48"/>
      <c r="D469" s="44"/>
      <c r="E469" s="55"/>
      <c r="F469" s="44"/>
      <c r="G469" s="48"/>
    </row>
    <row r="470" spans="1:7" ht="23.25" x14ac:dyDescent="0.25">
      <c r="A470" s="54"/>
      <c r="B470" s="48"/>
      <c r="D470" s="44"/>
      <c r="E470" s="55"/>
      <c r="F470" s="44"/>
      <c r="G470" s="48"/>
    </row>
    <row r="471" spans="1:7" ht="23.25" x14ac:dyDescent="0.25">
      <c r="A471" s="54"/>
      <c r="B471" s="48"/>
      <c r="D471" s="44"/>
      <c r="E471" s="55"/>
      <c r="F471" s="44"/>
      <c r="G471" s="48"/>
    </row>
    <row r="472" spans="1:7" ht="23.25" x14ac:dyDescent="0.25">
      <c r="A472" s="54"/>
      <c r="B472" s="48"/>
      <c r="D472" s="44"/>
      <c r="E472" s="55"/>
      <c r="F472" s="44"/>
      <c r="G472" s="48"/>
    </row>
    <row r="473" spans="1:7" ht="23.25" x14ac:dyDescent="0.25">
      <c r="A473" s="54"/>
      <c r="B473" s="48"/>
      <c r="D473" s="44"/>
      <c r="E473" s="55"/>
      <c r="F473" s="44"/>
      <c r="G473" s="48"/>
    </row>
    <row r="474" spans="1:7" ht="23.25" x14ac:dyDescent="0.25">
      <c r="A474" s="54"/>
      <c r="B474" s="48"/>
      <c r="D474" s="44"/>
      <c r="E474" s="55"/>
      <c r="F474" s="44"/>
      <c r="G474" s="48"/>
    </row>
    <row r="475" spans="1:7" ht="23.25" x14ac:dyDescent="0.25">
      <c r="A475" s="54"/>
      <c r="B475" s="48"/>
      <c r="D475" s="44"/>
      <c r="E475" s="55"/>
      <c r="F475" s="44"/>
      <c r="G475" s="48"/>
    </row>
    <row r="476" spans="1:7" ht="23.25" x14ac:dyDescent="0.25">
      <c r="A476" s="54"/>
      <c r="B476" s="48"/>
      <c r="D476" s="44"/>
      <c r="E476" s="55"/>
      <c r="F476" s="44"/>
      <c r="G476" s="48"/>
    </row>
    <row r="477" spans="1:7" ht="23.25" x14ac:dyDescent="0.25">
      <c r="A477" s="54"/>
      <c r="B477" s="48"/>
      <c r="D477" s="44"/>
      <c r="E477" s="55"/>
      <c r="F477" s="44"/>
      <c r="G477" s="48"/>
    </row>
    <row r="478" spans="1:7" ht="23.25" x14ac:dyDescent="0.25">
      <c r="A478" s="54"/>
      <c r="B478" s="48"/>
      <c r="D478" s="44"/>
      <c r="E478" s="55"/>
      <c r="F478" s="44"/>
      <c r="G478" s="48"/>
    </row>
    <row r="479" spans="1:7" ht="23.25" x14ac:dyDescent="0.25">
      <c r="A479" s="54"/>
      <c r="B479" s="48"/>
      <c r="D479" s="44"/>
      <c r="E479" s="55"/>
      <c r="F479" s="44"/>
      <c r="G479" s="48"/>
    </row>
    <row r="480" spans="1:7" ht="23.25" x14ac:dyDescent="0.25">
      <c r="A480" s="54"/>
      <c r="B480" s="48"/>
      <c r="D480" s="44"/>
      <c r="E480" s="55"/>
      <c r="F480" s="44"/>
      <c r="G480" s="48"/>
    </row>
    <row r="481" spans="1:7" ht="23.25" x14ac:dyDescent="0.25">
      <c r="A481" s="54"/>
      <c r="B481" s="48"/>
      <c r="D481" s="44"/>
      <c r="E481" s="55"/>
      <c r="F481" s="44"/>
      <c r="G481" s="48"/>
    </row>
    <row r="482" spans="1:7" ht="23.25" x14ac:dyDescent="0.25">
      <c r="A482" s="54"/>
      <c r="B482" s="48"/>
      <c r="D482" s="44"/>
      <c r="E482" s="55"/>
      <c r="F482" s="44"/>
      <c r="G482" s="48"/>
    </row>
    <row r="483" spans="1:7" ht="23.25" x14ac:dyDescent="0.25">
      <c r="A483" s="54"/>
      <c r="B483" s="48"/>
      <c r="D483" s="44"/>
      <c r="E483" s="55"/>
      <c r="F483" s="44"/>
      <c r="G483" s="48"/>
    </row>
    <row r="484" spans="1:7" ht="23.25" x14ac:dyDescent="0.25">
      <c r="A484" s="54"/>
      <c r="B484" s="48"/>
      <c r="D484" s="44"/>
      <c r="E484" s="55"/>
      <c r="F484" s="44"/>
      <c r="G484" s="48"/>
    </row>
    <row r="485" spans="1:7" ht="23.25" x14ac:dyDescent="0.25">
      <c r="A485" s="54"/>
      <c r="B485" s="48"/>
      <c r="D485" s="44"/>
      <c r="E485" s="55"/>
      <c r="F485" s="44"/>
      <c r="G485" s="48"/>
    </row>
    <row r="486" spans="1:7" ht="23.25" x14ac:dyDescent="0.25">
      <c r="A486" s="54"/>
      <c r="B486" s="48"/>
      <c r="D486" s="44"/>
      <c r="E486" s="55"/>
      <c r="F486" s="44"/>
      <c r="G486" s="48"/>
    </row>
    <row r="487" spans="1:7" ht="23.25" x14ac:dyDescent="0.25">
      <c r="A487" s="54"/>
      <c r="B487" s="48"/>
      <c r="D487" s="44"/>
      <c r="E487" s="55"/>
      <c r="F487" s="44"/>
      <c r="G487" s="48"/>
    </row>
    <row r="488" spans="1:7" ht="23.25" x14ac:dyDescent="0.25">
      <c r="A488" s="54"/>
      <c r="B488" s="48"/>
      <c r="D488" s="44"/>
      <c r="E488" s="55"/>
      <c r="F488" s="44"/>
      <c r="G488" s="48"/>
    </row>
    <row r="489" spans="1:7" ht="23.25" x14ac:dyDescent="0.25">
      <c r="A489" s="54"/>
      <c r="B489" s="48"/>
      <c r="D489" s="44"/>
      <c r="E489" s="55"/>
      <c r="F489" s="44"/>
      <c r="G489" s="48"/>
    </row>
    <row r="490" spans="1:7" ht="23.25" x14ac:dyDescent="0.25">
      <c r="A490" s="54"/>
      <c r="B490" s="48"/>
      <c r="D490" s="44"/>
      <c r="E490" s="55"/>
      <c r="F490" s="44"/>
      <c r="G490" s="48"/>
    </row>
    <row r="491" spans="1:7" ht="23.25" x14ac:dyDescent="0.25">
      <c r="A491" s="54"/>
      <c r="B491" s="48"/>
      <c r="D491" s="44"/>
      <c r="E491" s="55"/>
      <c r="F491" s="44"/>
      <c r="G491" s="48"/>
    </row>
    <row r="492" spans="1:7" ht="23.25" x14ac:dyDescent="0.25">
      <c r="A492" s="54"/>
      <c r="B492" s="48"/>
      <c r="D492" s="44"/>
      <c r="E492" s="55"/>
      <c r="F492" s="44"/>
      <c r="G492" s="48"/>
    </row>
    <row r="493" spans="1:7" ht="23.25" x14ac:dyDescent="0.25">
      <c r="A493" s="54"/>
      <c r="B493" s="48"/>
      <c r="D493" s="44"/>
      <c r="E493" s="55"/>
      <c r="F493" s="44"/>
      <c r="G493" s="48"/>
    </row>
    <row r="494" spans="1:7" ht="23.25" x14ac:dyDescent="0.25">
      <c r="A494" s="54"/>
      <c r="B494" s="48"/>
      <c r="D494" s="44"/>
      <c r="E494" s="55"/>
      <c r="F494" s="44"/>
      <c r="G494" s="48"/>
    </row>
    <row r="495" spans="1:7" ht="23.25" x14ac:dyDescent="0.25">
      <c r="A495" s="54"/>
      <c r="B495" s="48"/>
      <c r="D495" s="44"/>
      <c r="E495" s="55"/>
      <c r="F495" s="44"/>
      <c r="G495" s="48"/>
    </row>
    <row r="496" spans="1:7" ht="23.25" x14ac:dyDescent="0.25">
      <c r="A496" s="54"/>
      <c r="B496" s="48"/>
      <c r="D496" s="44"/>
      <c r="E496" s="55"/>
      <c r="F496" s="44"/>
      <c r="G496" s="48"/>
    </row>
    <row r="497" spans="1:7" ht="23.25" x14ac:dyDescent="0.25">
      <c r="A497" s="54"/>
      <c r="B497" s="48"/>
      <c r="D497" s="44"/>
      <c r="E497" s="55"/>
      <c r="F497" s="44"/>
      <c r="G497" s="48"/>
    </row>
    <row r="498" spans="1:7" ht="23.25" x14ac:dyDescent="0.25">
      <c r="A498" s="54"/>
      <c r="B498" s="48"/>
      <c r="D498" s="44"/>
      <c r="E498" s="55"/>
      <c r="F498" s="44"/>
      <c r="G498" s="48"/>
    </row>
    <row r="499" spans="1:7" ht="23.25" x14ac:dyDescent="0.25">
      <c r="A499" s="54"/>
      <c r="B499" s="48"/>
      <c r="D499" s="44"/>
      <c r="E499" s="55"/>
      <c r="F499" s="44"/>
      <c r="G499" s="48"/>
    </row>
    <row r="500" spans="1:7" ht="23.25" x14ac:dyDescent="0.25">
      <c r="A500" s="54"/>
      <c r="B500" s="48"/>
      <c r="D500" s="44"/>
      <c r="E500" s="55"/>
      <c r="F500" s="44"/>
      <c r="G500" s="48"/>
    </row>
    <row r="501" spans="1:7" ht="23.25" x14ac:dyDescent="0.25">
      <c r="A501" s="54"/>
      <c r="B501" s="48"/>
      <c r="D501" s="44"/>
      <c r="E501" s="55"/>
      <c r="F501" s="44"/>
      <c r="G501" s="48"/>
    </row>
    <row r="502" spans="1:7" ht="23.25" x14ac:dyDescent="0.25">
      <c r="A502" s="54"/>
      <c r="B502" s="48"/>
      <c r="D502" s="44"/>
      <c r="E502" s="55"/>
      <c r="F502" s="44"/>
      <c r="G502" s="48"/>
    </row>
    <row r="503" spans="1:7" ht="23.25" x14ac:dyDescent="0.25">
      <c r="A503" s="54"/>
      <c r="B503" s="48"/>
      <c r="D503" s="44"/>
      <c r="E503" s="55"/>
      <c r="F503" s="44"/>
      <c r="G503" s="48"/>
    </row>
    <row r="504" spans="1:7" ht="23.25" x14ac:dyDescent="0.25">
      <c r="A504" s="54"/>
      <c r="B504" s="48"/>
      <c r="D504" s="44"/>
      <c r="E504" s="55"/>
      <c r="F504" s="44"/>
      <c r="G504" s="48"/>
    </row>
    <row r="505" spans="1:7" ht="23.25" x14ac:dyDescent="0.25">
      <c r="A505" s="54"/>
      <c r="B505" s="48"/>
      <c r="D505" s="44"/>
      <c r="E505" s="55"/>
      <c r="F505" s="44"/>
      <c r="G505" s="48"/>
    </row>
    <row r="506" spans="1:7" ht="23.25" x14ac:dyDescent="0.25">
      <c r="A506" s="54"/>
      <c r="B506" s="48"/>
      <c r="D506" s="44"/>
      <c r="E506" s="55"/>
      <c r="F506" s="44"/>
      <c r="G506" s="48"/>
    </row>
    <row r="507" spans="1:7" ht="23.25" x14ac:dyDescent="0.25">
      <c r="A507" s="54"/>
      <c r="B507" s="48"/>
      <c r="D507" s="44"/>
      <c r="E507" s="55"/>
      <c r="F507" s="44"/>
      <c r="G507" s="48"/>
    </row>
    <row r="508" spans="1:7" ht="23.25" x14ac:dyDescent="0.25">
      <c r="A508" s="54"/>
      <c r="B508" s="48"/>
      <c r="D508" s="44"/>
      <c r="E508" s="55"/>
      <c r="F508" s="44"/>
      <c r="G508" s="48"/>
    </row>
    <row r="509" spans="1:7" ht="23.25" x14ac:dyDescent="0.25">
      <c r="A509" s="54"/>
      <c r="B509" s="48"/>
      <c r="D509" s="44"/>
      <c r="E509" s="55"/>
      <c r="F509" s="44"/>
      <c r="G509" s="48"/>
    </row>
    <row r="510" spans="1:7" ht="23.25" x14ac:dyDescent="0.25">
      <c r="A510" s="54"/>
      <c r="B510" s="48"/>
      <c r="D510" s="44"/>
      <c r="E510" s="55"/>
      <c r="F510" s="44"/>
      <c r="G510" s="48"/>
    </row>
    <row r="511" spans="1:7" ht="23.25" x14ac:dyDescent="0.25">
      <c r="A511" s="54"/>
      <c r="B511" s="48"/>
      <c r="D511" s="44"/>
      <c r="E511" s="55"/>
      <c r="F511" s="44"/>
      <c r="G511" s="48"/>
    </row>
    <row r="512" spans="1:7" ht="23.25" x14ac:dyDescent="0.25">
      <c r="A512" s="54"/>
      <c r="B512" s="48"/>
      <c r="D512" s="44"/>
      <c r="E512" s="55"/>
      <c r="F512" s="44"/>
      <c r="G512" s="48"/>
    </row>
    <row r="513" spans="1:7" ht="23.25" x14ac:dyDescent="0.25">
      <c r="A513" s="54"/>
      <c r="B513" s="48"/>
      <c r="D513" s="44"/>
      <c r="E513" s="55"/>
      <c r="F513" s="44"/>
      <c r="G513" s="48"/>
    </row>
    <row r="514" spans="1:7" ht="23.25" x14ac:dyDescent="0.25">
      <c r="A514" s="54"/>
      <c r="B514" s="48"/>
      <c r="D514" s="44"/>
      <c r="E514" s="55"/>
      <c r="F514" s="44"/>
      <c r="G514" s="48"/>
    </row>
    <row r="515" spans="1:7" ht="23.25" x14ac:dyDescent="0.25">
      <c r="A515" s="54"/>
      <c r="B515" s="48"/>
      <c r="D515" s="44"/>
      <c r="E515" s="55"/>
      <c r="F515" s="44"/>
      <c r="G515" s="48"/>
    </row>
    <row r="516" spans="1:7" ht="23.25" x14ac:dyDescent="0.25">
      <c r="A516" s="54"/>
      <c r="B516" s="48"/>
      <c r="D516" s="44"/>
      <c r="E516" s="55"/>
      <c r="F516" s="44"/>
      <c r="G516" s="48"/>
    </row>
    <row r="517" spans="1:7" ht="23.25" x14ac:dyDescent="0.25">
      <c r="A517" s="54"/>
      <c r="B517" s="48"/>
      <c r="D517" s="44"/>
      <c r="E517" s="55"/>
      <c r="F517" s="44"/>
      <c r="G517" s="48"/>
    </row>
    <row r="518" spans="1:7" ht="23.25" x14ac:dyDescent="0.25">
      <c r="A518" s="54"/>
      <c r="B518" s="48"/>
      <c r="D518" s="44"/>
      <c r="E518" s="55"/>
      <c r="F518" s="44"/>
      <c r="G518" s="48"/>
    </row>
    <row r="519" spans="1:7" ht="23.25" x14ac:dyDescent="0.25">
      <c r="A519" s="54"/>
      <c r="B519" s="48"/>
      <c r="D519" s="44"/>
      <c r="E519" s="55"/>
      <c r="F519" s="44"/>
      <c r="G519" s="48"/>
    </row>
    <row r="520" spans="1:7" ht="23.25" x14ac:dyDescent="0.25">
      <c r="A520" s="54"/>
      <c r="B520" s="48"/>
      <c r="D520" s="44"/>
      <c r="E520" s="55"/>
      <c r="F520" s="44"/>
      <c r="G520" s="48"/>
    </row>
    <row r="521" spans="1:7" ht="23.25" x14ac:dyDescent="0.25">
      <c r="A521" s="54"/>
      <c r="B521" s="48"/>
      <c r="D521" s="44"/>
      <c r="E521" s="55"/>
      <c r="F521" s="44"/>
      <c r="G521" s="48"/>
    </row>
    <row r="522" spans="1:7" ht="23.25" x14ac:dyDescent="0.25">
      <c r="A522" s="54"/>
      <c r="B522" s="48"/>
      <c r="D522" s="44"/>
      <c r="E522" s="55"/>
      <c r="F522" s="44"/>
      <c r="G522" s="48"/>
    </row>
    <row r="523" spans="1:7" ht="23.25" x14ac:dyDescent="0.25">
      <c r="A523" s="54"/>
      <c r="B523" s="48"/>
      <c r="D523" s="44"/>
      <c r="E523" s="55"/>
      <c r="F523" s="44"/>
      <c r="G523" s="48"/>
    </row>
    <row r="524" spans="1:7" ht="23.25" x14ac:dyDescent="0.25">
      <c r="A524" s="54"/>
      <c r="B524" s="48"/>
      <c r="D524" s="44"/>
      <c r="E524" s="55"/>
      <c r="F524" s="44"/>
      <c r="G524" s="48"/>
    </row>
    <row r="525" spans="1:7" ht="23.25" x14ac:dyDescent="0.25">
      <c r="A525" s="54"/>
      <c r="B525" s="48"/>
      <c r="D525" s="44"/>
      <c r="E525" s="55"/>
      <c r="F525" s="44"/>
      <c r="G525" s="48"/>
    </row>
    <row r="526" spans="1:7" ht="23.25" x14ac:dyDescent="0.25">
      <c r="A526" s="54"/>
      <c r="B526" s="48"/>
      <c r="D526" s="44"/>
      <c r="E526" s="55"/>
      <c r="F526" s="44"/>
      <c r="G526" s="48"/>
    </row>
    <row r="527" spans="1:7" ht="23.25" x14ac:dyDescent="0.25">
      <c r="A527" s="54"/>
      <c r="B527" s="48"/>
      <c r="D527" s="44"/>
      <c r="E527" s="55"/>
      <c r="F527" s="44"/>
      <c r="G527" s="48"/>
    </row>
    <row r="528" spans="1:7" ht="23.25" x14ac:dyDescent="0.25">
      <c r="A528" s="54"/>
      <c r="B528" s="48"/>
      <c r="D528" s="44"/>
      <c r="E528" s="55"/>
      <c r="F528" s="44"/>
      <c r="G528" s="48"/>
    </row>
    <row r="529" spans="1:7" ht="23.25" x14ac:dyDescent="0.25">
      <c r="A529" s="54"/>
      <c r="B529" s="48"/>
      <c r="D529" s="44"/>
      <c r="E529" s="55"/>
      <c r="F529" s="44"/>
      <c r="G529" s="48"/>
    </row>
    <row r="530" spans="1:7" ht="23.25" x14ac:dyDescent="0.25">
      <c r="A530" s="54"/>
      <c r="B530" s="48"/>
      <c r="D530" s="44"/>
      <c r="E530" s="55"/>
      <c r="F530" s="44"/>
      <c r="G530" s="48"/>
    </row>
    <row r="531" spans="1:7" ht="23.25" x14ac:dyDescent="0.25">
      <c r="A531" s="54"/>
      <c r="B531" s="48"/>
      <c r="D531" s="44"/>
      <c r="E531" s="55"/>
      <c r="F531" s="44"/>
      <c r="G531" s="48"/>
    </row>
    <row r="532" spans="1:7" ht="23.25" x14ac:dyDescent="0.25">
      <c r="A532" s="54"/>
      <c r="B532" s="48"/>
      <c r="D532" s="44"/>
      <c r="E532" s="55"/>
      <c r="F532" s="44"/>
      <c r="G532" s="48"/>
    </row>
    <row r="533" spans="1:7" ht="23.25" x14ac:dyDescent="0.25">
      <c r="A533" s="54"/>
      <c r="B533" s="48"/>
      <c r="D533" s="44"/>
      <c r="E533" s="55"/>
      <c r="F533" s="44"/>
      <c r="G533" s="48"/>
    </row>
    <row r="534" spans="1:7" ht="23.25" x14ac:dyDescent="0.25">
      <c r="A534" s="54"/>
      <c r="B534" s="48"/>
      <c r="D534" s="44"/>
      <c r="E534" s="55"/>
      <c r="F534" s="44"/>
      <c r="G534" s="48"/>
    </row>
    <row r="535" spans="1:7" ht="23.25" x14ac:dyDescent="0.25">
      <c r="A535" s="54"/>
      <c r="B535" s="48"/>
      <c r="D535" s="44"/>
      <c r="E535" s="55"/>
      <c r="F535" s="44"/>
      <c r="G535" s="48"/>
    </row>
    <row r="536" spans="1:7" ht="23.25" x14ac:dyDescent="0.25">
      <c r="A536" s="54"/>
      <c r="B536" s="48"/>
      <c r="D536" s="44"/>
      <c r="E536" s="55"/>
      <c r="F536" s="44"/>
      <c r="G536" s="48"/>
    </row>
    <row r="537" spans="1:7" ht="23.25" x14ac:dyDescent="0.25">
      <c r="A537" s="54"/>
      <c r="B537" s="48"/>
      <c r="D537" s="44"/>
      <c r="E537" s="55"/>
      <c r="F537" s="44"/>
      <c r="G537" s="48"/>
    </row>
    <row r="538" spans="1:7" ht="23.25" x14ac:dyDescent="0.25">
      <c r="A538" s="54"/>
      <c r="B538" s="48"/>
      <c r="D538" s="44"/>
      <c r="E538" s="55"/>
      <c r="F538" s="44"/>
      <c r="G538" s="48"/>
    </row>
    <row r="539" spans="1:7" ht="23.25" x14ac:dyDescent="0.25">
      <c r="A539" s="54"/>
      <c r="B539" s="48"/>
      <c r="D539" s="44"/>
      <c r="E539" s="55"/>
      <c r="F539" s="44"/>
      <c r="G539" s="48"/>
    </row>
    <row r="540" spans="1:7" ht="23.25" x14ac:dyDescent="0.25">
      <c r="A540" s="54"/>
      <c r="B540" s="48"/>
      <c r="D540" s="44"/>
      <c r="E540" s="55"/>
      <c r="F540" s="44"/>
      <c r="G540" s="48"/>
    </row>
    <row r="541" spans="1:7" ht="23.25" x14ac:dyDescent="0.25">
      <c r="A541" s="54"/>
      <c r="B541" s="48"/>
      <c r="D541" s="44"/>
      <c r="E541" s="55"/>
      <c r="F541" s="44"/>
      <c r="G541" s="48"/>
    </row>
    <row r="542" spans="1:7" ht="23.25" x14ac:dyDescent="0.25">
      <c r="A542" s="54"/>
      <c r="B542" s="48"/>
      <c r="D542" s="44"/>
      <c r="E542" s="55"/>
      <c r="F542" s="44"/>
      <c r="G542" s="48"/>
    </row>
    <row r="543" spans="1:7" ht="23.25" x14ac:dyDescent="0.25">
      <c r="A543" s="54"/>
      <c r="B543" s="48"/>
      <c r="D543" s="44"/>
      <c r="E543" s="55"/>
      <c r="F543" s="44"/>
      <c r="G543" s="48"/>
    </row>
    <row r="544" spans="1:7" ht="23.25" x14ac:dyDescent="0.25">
      <c r="A544" s="54"/>
      <c r="B544" s="48"/>
      <c r="D544" s="44"/>
      <c r="E544" s="55"/>
      <c r="F544" s="44"/>
      <c r="G544" s="48"/>
    </row>
    <row r="545" spans="1:7" ht="23.25" x14ac:dyDescent="0.25">
      <c r="A545" s="54"/>
      <c r="B545" s="48"/>
      <c r="D545" s="44"/>
      <c r="E545" s="55"/>
      <c r="F545" s="44"/>
      <c r="G545" s="48"/>
    </row>
    <row r="546" spans="1:7" ht="23.25" x14ac:dyDescent="0.25">
      <c r="A546" s="54"/>
      <c r="B546" s="48"/>
      <c r="D546" s="44"/>
      <c r="E546" s="55"/>
      <c r="F546" s="44"/>
      <c r="G546" s="48"/>
    </row>
    <row r="547" spans="1:7" ht="23.25" x14ac:dyDescent="0.25">
      <c r="A547" s="54"/>
      <c r="B547" s="48"/>
      <c r="D547" s="44"/>
      <c r="E547" s="55"/>
      <c r="F547" s="44"/>
      <c r="G547" s="48"/>
    </row>
    <row r="548" spans="1:7" ht="23.25" x14ac:dyDescent="0.25">
      <c r="A548" s="54"/>
      <c r="B548" s="48"/>
      <c r="D548" s="44"/>
      <c r="E548" s="55"/>
      <c r="F548" s="44"/>
      <c r="G548" s="48"/>
    </row>
    <row r="549" spans="1:7" ht="23.25" x14ac:dyDescent="0.25">
      <c r="A549" s="54"/>
      <c r="B549" s="48"/>
      <c r="D549" s="44"/>
      <c r="E549" s="55"/>
      <c r="F549" s="44"/>
      <c r="G549" s="48"/>
    </row>
    <row r="550" spans="1:7" ht="23.25" x14ac:dyDescent="0.25">
      <c r="A550" s="54"/>
      <c r="B550" s="48"/>
      <c r="D550" s="44"/>
      <c r="E550" s="55"/>
      <c r="F550" s="44"/>
      <c r="G550" s="48"/>
    </row>
    <row r="551" spans="1:7" ht="23.25" x14ac:dyDescent="0.25">
      <c r="A551" s="54"/>
      <c r="B551" s="48"/>
      <c r="D551" s="44"/>
      <c r="E551" s="55"/>
      <c r="F551" s="44"/>
      <c r="G551" s="48"/>
    </row>
    <row r="552" spans="1:7" ht="23.25" x14ac:dyDescent="0.25">
      <c r="A552" s="54"/>
      <c r="B552" s="48"/>
      <c r="D552" s="44"/>
      <c r="E552" s="55"/>
      <c r="F552" s="44"/>
      <c r="G552" s="48"/>
    </row>
    <row r="553" spans="1:7" ht="23.25" x14ac:dyDescent="0.25">
      <c r="A553" s="54"/>
      <c r="B553" s="48"/>
      <c r="D553" s="44"/>
      <c r="E553" s="55"/>
      <c r="F553" s="44"/>
      <c r="G553" s="48"/>
    </row>
    <row r="554" spans="1:7" ht="23.25" x14ac:dyDescent="0.25">
      <c r="A554" s="54"/>
      <c r="B554" s="48"/>
      <c r="D554" s="44"/>
      <c r="E554" s="55"/>
      <c r="F554" s="44"/>
      <c r="G554" s="48"/>
    </row>
    <row r="555" spans="1:7" ht="23.25" x14ac:dyDescent="0.25">
      <c r="A555" s="54"/>
      <c r="B555" s="48"/>
      <c r="D555" s="44"/>
      <c r="E555" s="55"/>
      <c r="F555" s="44"/>
      <c r="G555" s="48"/>
    </row>
    <row r="556" spans="1:7" ht="23.25" x14ac:dyDescent="0.25">
      <c r="A556" s="54"/>
      <c r="B556" s="48"/>
      <c r="D556" s="44"/>
      <c r="E556" s="55"/>
      <c r="F556" s="44"/>
      <c r="G556" s="48"/>
    </row>
    <row r="557" spans="1:7" ht="23.25" x14ac:dyDescent="0.25">
      <c r="A557" s="54"/>
      <c r="B557" s="48"/>
      <c r="D557" s="44"/>
      <c r="E557" s="55"/>
      <c r="F557" s="44"/>
      <c r="G557" s="48"/>
    </row>
    <row r="558" spans="1:7" ht="23.25" x14ac:dyDescent="0.25">
      <c r="A558" s="54"/>
      <c r="B558" s="48"/>
      <c r="D558" s="44"/>
      <c r="E558" s="55"/>
      <c r="F558" s="44"/>
      <c r="G558" s="48"/>
    </row>
    <row r="559" spans="1:7" ht="23.25" x14ac:dyDescent="0.25">
      <c r="A559" s="54"/>
      <c r="B559" s="48"/>
      <c r="D559" s="44"/>
      <c r="E559" s="55"/>
      <c r="F559" s="44"/>
      <c r="G559" s="48"/>
    </row>
    <row r="560" spans="1:7" ht="23.25" x14ac:dyDescent="0.25">
      <c r="A560" s="54"/>
      <c r="B560" s="48"/>
      <c r="D560" s="44"/>
      <c r="E560" s="55"/>
      <c r="F560" s="44"/>
      <c r="G560" s="48"/>
    </row>
    <row r="561" spans="1:7" ht="23.25" x14ac:dyDescent="0.25">
      <c r="A561" s="54"/>
      <c r="B561" s="48"/>
      <c r="D561" s="44"/>
      <c r="E561" s="55"/>
      <c r="F561" s="44"/>
      <c r="G561" s="48"/>
    </row>
    <row r="562" spans="1:7" ht="23.25" x14ac:dyDescent="0.25">
      <c r="A562" s="54"/>
      <c r="B562" s="48"/>
      <c r="D562" s="44"/>
      <c r="E562" s="55"/>
      <c r="F562" s="44"/>
      <c r="G562" s="48"/>
    </row>
    <row r="563" spans="1:7" ht="23.25" x14ac:dyDescent="0.25">
      <c r="A563" s="54"/>
      <c r="B563" s="48"/>
      <c r="D563" s="44"/>
      <c r="E563" s="55"/>
      <c r="F563" s="44"/>
      <c r="G563" s="48"/>
    </row>
    <row r="564" spans="1:7" ht="23.25" x14ac:dyDescent="0.25">
      <c r="A564" s="54"/>
      <c r="B564" s="48"/>
      <c r="D564" s="44"/>
      <c r="E564" s="55"/>
      <c r="F564" s="44"/>
      <c r="G564" s="48"/>
    </row>
    <row r="565" spans="1:7" ht="23.25" x14ac:dyDescent="0.25">
      <c r="A565" s="54"/>
      <c r="B565" s="48"/>
      <c r="D565" s="44"/>
      <c r="E565" s="55"/>
      <c r="F565" s="44"/>
      <c r="G565" s="48"/>
    </row>
    <row r="566" spans="1:7" ht="23.25" x14ac:dyDescent="0.25">
      <c r="A566" s="54"/>
      <c r="B566" s="48"/>
      <c r="D566" s="44"/>
      <c r="E566" s="55"/>
      <c r="F566" s="44"/>
      <c r="G566" s="48"/>
    </row>
    <row r="567" spans="1:7" ht="23.25" x14ac:dyDescent="0.25">
      <c r="A567" s="54"/>
      <c r="B567" s="48"/>
      <c r="D567" s="44"/>
      <c r="E567" s="55"/>
      <c r="F567" s="44"/>
      <c r="G567" s="48"/>
    </row>
    <row r="568" spans="1:7" ht="23.25" x14ac:dyDescent="0.25">
      <c r="A568" s="54"/>
      <c r="B568" s="48"/>
      <c r="D568" s="44"/>
      <c r="E568" s="55"/>
      <c r="F568" s="44"/>
      <c r="G568" s="48"/>
    </row>
    <row r="569" spans="1:7" ht="23.25" x14ac:dyDescent="0.25">
      <c r="A569" s="54"/>
      <c r="B569" s="48"/>
      <c r="D569" s="44"/>
      <c r="E569" s="55"/>
      <c r="F569" s="44"/>
      <c r="G569" s="48"/>
    </row>
    <row r="570" spans="1:7" ht="23.25" x14ac:dyDescent="0.25">
      <c r="A570" s="54"/>
      <c r="B570" s="48"/>
      <c r="D570" s="44"/>
      <c r="E570" s="55"/>
      <c r="F570" s="44"/>
      <c r="G570" s="48"/>
    </row>
    <row r="571" spans="1:7" ht="23.25" x14ac:dyDescent="0.25">
      <c r="A571" s="54"/>
      <c r="B571" s="48"/>
      <c r="D571" s="44"/>
      <c r="E571" s="55"/>
      <c r="F571" s="44"/>
      <c r="G571" s="48"/>
    </row>
    <row r="572" spans="1:7" ht="23.25" x14ac:dyDescent="0.25">
      <c r="A572" s="54"/>
      <c r="B572" s="48"/>
      <c r="D572" s="44"/>
      <c r="E572" s="55"/>
      <c r="F572" s="44"/>
      <c r="G572" s="48"/>
    </row>
    <row r="573" spans="1:7" ht="23.25" x14ac:dyDescent="0.25">
      <c r="A573" s="54"/>
      <c r="B573" s="48"/>
      <c r="D573" s="44"/>
      <c r="E573" s="55"/>
      <c r="F573" s="44"/>
      <c r="G573" s="48"/>
    </row>
    <row r="574" spans="1:7" ht="23.25" x14ac:dyDescent="0.25">
      <c r="A574" s="54"/>
      <c r="B574" s="48"/>
      <c r="D574" s="44"/>
      <c r="E574" s="55"/>
      <c r="F574" s="44"/>
      <c r="G574" s="48"/>
    </row>
    <row r="575" spans="1:7" ht="23.25" x14ac:dyDescent="0.25">
      <c r="A575" s="54"/>
      <c r="B575" s="48"/>
      <c r="D575" s="44"/>
      <c r="E575" s="55"/>
      <c r="F575" s="44"/>
      <c r="G575" s="48"/>
    </row>
    <row r="576" spans="1:7" ht="23.25" x14ac:dyDescent="0.25">
      <c r="A576" s="54"/>
      <c r="B576" s="48"/>
      <c r="D576" s="44"/>
      <c r="E576" s="55"/>
      <c r="F576" s="44"/>
      <c r="G576" s="48"/>
    </row>
    <row r="577" spans="1:7" ht="23.25" x14ac:dyDescent="0.25">
      <c r="A577" s="54"/>
      <c r="B577" s="48"/>
      <c r="D577" s="44"/>
      <c r="E577" s="55"/>
      <c r="F577" s="44"/>
      <c r="G577" s="48"/>
    </row>
    <row r="578" spans="1:7" ht="23.25" x14ac:dyDescent="0.25">
      <c r="A578" s="54"/>
      <c r="B578" s="48"/>
      <c r="D578" s="44"/>
      <c r="E578" s="55"/>
      <c r="F578" s="44"/>
      <c r="G578" s="48"/>
    </row>
    <row r="579" spans="1:7" ht="23.25" x14ac:dyDescent="0.25">
      <c r="A579" s="54"/>
      <c r="B579" s="48"/>
      <c r="D579" s="44"/>
      <c r="E579" s="55"/>
      <c r="F579" s="44"/>
      <c r="G579" s="48"/>
    </row>
    <row r="580" spans="1:7" ht="23.25" x14ac:dyDescent="0.25">
      <c r="A580" s="54"/>
      <c r="B580" s="48"/>
      <c r="D580" s="44"/>
      <c r="E580" s="55"/>
      <c r="F580" s="44"/>
      <c r="G580" s="48"/>
    </row>
    <row r="581" spans="1:7" ht="23.25" x14ac:dyDescent="0.25">
      <c r="A581" s="54"/>
      <c r="B581" s="48"/>
      <c r="D581" s="44"/>
      <c r="E581" s="55"/>
      <c r="F581" s="44"/>
      <c r="G581" s="48"/>
    </row>
    <row r="582" spans="1:7" ht="23.25" x14ac:dyDescent="0.25">
      <c r="A582" s="54"/>
      <c r="B582" s="48"/>
      <c r="D582" s="44"/>
      <c r="E582" s="55"/>
      <c r="F582" s="44"/>
      <c r="G582" s="48"/>
    </row>
    <row r="583" spans="1:7" ht="23.25" x14ac:dyDescent="0.25">
      <c r="A583" s="54"/>
      <c r="B583" s="48"/>
      <c r="D583" s="44"/>
      <c r="E583" s="55"/>
      <c r="F583" s="44"/>
      <c r="G583" s="48"/>
    </row>
    <row r="584" spans="1:7" ht="23.25" x14ac:dyDescent="0.25">
      <c r="A584" s="54"/>
      <c r="B584" s="48"/>
      <c r="D584" s="44"/>
      <c r="E584" s="55"/>
      <c r="F584" s="44"/>
      <c r="G584" s="48"/>
    </row>
    <row r="585" spans="1:7" ht="23.25" x14ac:dyDescent="0.25">
      <c r="A585" s="54"/>
      <c r="B585" s="48"/>
      <c r="D585" s="44"/>
      <c r="E585" s="55"/>
      <c r="F585" s="44"/>
      <c r="G585" s="48"/>
    </row>
    <row r="586" spans="1:7" ht="23.25" x14ac:dyDescent="0.25">
      <c r="A586" s="54"/>
      <c r="B586" s="48"/>
      <c r="D586" s="44"/>
      <c r="E586" s="55"/>
      <c r="F586" s="44"/>
      <c r="G586" s="48"/>
    </row>
    <row r="587" spans="1:7" ht="23.25" x14ac:dyDescent="0.25">
      <c r="A587" s="54"/>
      <c r="B587" s="48"/>
      <c r="D587" s="44"/>
      <c r="E587" s="55"/>
      <c r="F587" s="44"/>
      <c r="G587" s="48"/>
    </row>
    <row r="588" spans="1:7" ht="23.25" x14ac:dyDescent="0.25">
      <c r="A588" s="54"/>
      <c r="B588" s="48"/>
      <c r="D588" s="44"/>
      <c r="E588" s="55"/>
      <c r="F588" s="44"/>
      <c r="G588" s="48"/>
    </row>
    <row r="589" spans="1:7" ht="23.25" x14ac:dyDescent="0.25">
      <c r="A589" s="54"/>
      <c r="B589" s="48"/>
      <c r="D589" s="44"/>
      <c r="E589" s="55"/>
      <c r="F589" s="44"/>
      <c r="G589" s="48"/>
    </row>
    <row r="590" spans="1:7" ht="23.25" x14ac:dyDescent="0.25">
      <c r="A590" s="54"/>
      <c r="B590" s="48"/>
      <c r="D590" s="44"/>
      <c r="E590" s="55"/>
      <c r="F590" s="44"/>
      <c r="G590" s="48"/>
    </row>
    <row r="591" spans="1:7" ht="23.25" x14ac:dyDescent="0.25">
      <c r="A591" s="54"/>
      <c r="B591" s="48"/>
      <c r="D591" s="44"/>
      <c r="E591" s="55"/>
      <c r="F591" s="44"/>
      <c r="G591" s="48"/>
    </row>
    <row r="592" spans="1:7" ht="23.25" x14ac:dyDescent="0.25">
      <c r="A592" s="54"/>
      <c r="B592" s="48"/>
      <c r="D592" s="44"/>
      <c r="E592" s="55"/>
      <c r="F592" s="44"/>
      <c r="G592" s="48"/>
    </row>
    <row r="593" spans="1:7" ht="23.25" x14ac:dyDescent="0.25">
      <c r="A593" s="54"/>
      <c r="B593" s="48"/>
      <c r="D593" s="44"/>
      <c r="E593" s="55"/>
      <c r="F593" s="44"/>
      <c r="G593" s="48"/>
    </row>
    <row r="594" spans="1:7" ht="23.25" x14ac:dyDescent="0.25">
      <c r="A594" s="54"/>
      <c r="B594" s="48"/>
      <c r="D594" s="44"/>
      <c r="E594" s="55"/>
      <c r="F594" s="44"/>
      <c r="G594" s="48"/>
    </row>
    <row r="595" spans="1:7" ht="23.25" x14ac:dyDescent="0.25">
      <c r="A595" s="54"/>
      <c r="B595" s="48"/>
      <c r="D595" s="44"/>
      <c r="E595" s="55"/>
      <c r="F595" s="44"/>
      <c r="G595" s="48"/>
    </row>
    <row r="596" spans="1:7" ht="23.25" x14ac:dyDescent="0.25">
      <c r="A596" s="54"/>
      <c r="B596" s="48"/>
      <c r="D596" s="44"/>
      <c r="E596" s="55"/>
      <c r="F596" s="44"/>
      <c r="G596" s="48"/>
    </row>
    <row r="597" spans="1:7" ht="23.25" x14ac:dyDescent="0.25">
      <c r="A597" s="54"/>
      <c r="B597" s="48"/>
      <c r="D597" s="44"/>
      <c r="E597" s="55"/>
      <c r="F597" s="44"/>
      <c r="G597" s="48"/>
    </row>
    <row r="598" spans="1:7" ht="23.25" x14ac:dyDescent="0.25">
      <c r="A598" s="54"/>
      <c r="B598" s="48"/>
      <c r="D598" s="44"/>
      <c r="E598" s="55"/>
      <c r="F598" s="44"/>
      <c r="G598" s="48"/>
    </row>
    <row r="599" spans="1:7" ht="23.25" x14ac:dyDescent="0.25">
      <c r="A599" s="54"/>
      <c r="B599" s="48"/>
      <c r="D599" s="44"/>
      <c r="E599" s="55"/>
      <c r="F599" s="44"/>
      <c r="G599" s="48"/>
    </row>
    <row r="600" spans="1:7" ht="23.25" x14ac:dyDescent="0.25">
      <c r="A600" s="54"/>
      <c r="B600" s="48"/>
      <c r="D600" s="44"/>
      <c r="E600" s="55"/>
      <c r="F600" s="44"/>
      <c r="G600" s="48"/>
    </row>
    <row r="601" spans="1:7" ht="23.25" x14ac:dyDescent="0.25">
      <c r="A601" s="54"/>
      <c r="B601" s="48"/>
      <c r="D601" s="44"/>
      <c r="E601" s="55"/>
      <c r="F601" s="44"/>
      <c r="G601" s="48"/>
    </row>
    <row r="602" spans="1:7" ht="23.25" x14ac:dyDescent="0.25">
      <c r="A602" s="54"/>
      <c r="B602" s="48"/>
      <c r="D602" s="44"/>
      <c r="E602" s="55"/>
      <c r="F602" s="44"/>
      <c r="G602" s="48"/>
    </row>
    <row r="603" spans="1:7" ht="23.25" x14ac:dyDescent="0.25">
      <c r="A603" s="54"/>
      <c r="B603" s="48"/>
      <c r="D603" s="44"/>
      <c r="E603" s="55"/>
      <c r="F603" s="44"/>
      <c r="G603" s="48"/>
    </row>
    <row r="604" spans="1:7" ht="23.25" x14ac:dyDescent="0.25">
      <c r="A604" s="54"/>
      <c r="B604" s="48"/>
      <c r="D604" s="44"/>
      <c r="E604" s="55"/>
      <c r="F604" s="44"/>
      <c r="G604" s="48"/>
    </row>
    <row r="605" spans="1:7" ht="23.25" x14ac:dyDescent="0.25">
      <c r="A605" s="54"/>
      <c r="B605" s="48"/>
      <c r="D605" s="44"/>
      <c r="E605" s="55"/>
      <c r="F605" s="44"/>
      <c r="G605" s="48"/>
    </row>
    <row r="606" spans="1:7" ht="23.25" x14ac:dyDescent="0.25">
      <c r="A606" s="54"/>
      <c r="B606" s="48"/>
      <c r="D606" s="44"/>
      <c r="E606" s="55"/>
      <c r="F606" s="44"/>
      <c r="G606" s="48"/>
    </row>
    <row r="607" spans="1:7" ht="23.25" x14ac:dyDescent="0.25">
      <c r="A607" s="54"/>
      <c r="B607" s="48"/>
      <c r="D607" s="44"/>
      <c r="E607" s="55"/>
      <c r="F607" s="44"/>
      <c r="G607" s="48"/>
    </row>
    <row r="608" spans="1:7" ht="23.25" x14ac:dyDescent="0.25">
      <c r="A608" s="54"/>
      <c r="B608" s="48"/>
      <c r="D608" s="44"/>
      <c r="E608" s="55"/>
      <c r="F608" s="44"/>
      <c r="G608" s="48"/>
    </row>
    <row r="609" spans="1:7" ht="23.25" x14ac:dyDescent="0.25">
      <c r="A609" s="54"/>
      <c r="B609" s="48"/>
      <c r="D609" s="44"/>
      <c r="E609" s="55"/>
      <c r="F609" s="44"/>
      <c r="G609" s="48"/>
    </row>
    <row r="610" spans="1:7" ht="23.25" x14ac:dyDescent="0.25">
      <c r="A610" s="54"/>
      <c r="B610" s="48"/>
      <c r="D610" s="44"/>
      <c r="E610" s="55"/>
      <c r="F610" s="44"/>
      <c r="G610" s="48"/>
    </row>
    <row r="611" spans="1:7" ht="23.25" x14ac:dyDescent="0.25">
      <c r="A611" s="54"/>
      <c r="B611" s="48"/>
      <c r="D611" s="44"/>
      <c r="E611" s="55"/>
      <c r="F611" s="44"/>
      <c r="G611" s="48"/>
    </row>
    <row r="612" spans="1:7" ht="23.25" x14ac:dyDescent="0.25">
      <c r="A612" s="54"/>
      <c r="B612" s="48"/>
      <c r="D612" s="44"/>
      <c r="E612" s="55"/>
      <c r="F612" s="44"/>
      <c r="G612" s="48"/>
    </row>
    <row r="613" spans="1:7" ht="23.25" x14ac:dyDescent="0.25">
      <c r="A613" s="54"/>
      <c r="B613" s="48"/>
      <c r="D613" s="44"/>
      <c r="E613" s="55"/>
      <c r="F613" s="44"/>
      <c r="G613" s="48"/>
    </row>
    <row r="614" spans="1:7" ht="23.25" x14ac:dyDescent="0.25">
      <c r="A614" s="54"/>
      <c r="B614" s="48"/>
      <c r="D614" s="44"/>
      <c r="E614" s="55"/>
      <c r="F614" s="44"/>
      <c r="G614" s="48"/>
    </row>
    <row r="615" spans="1:7" ht="23.25" x14ac:dyDescent="0.25">
      <c r="A615" s="54"/>
      <c r="B615" s="48"/>
      <c r="D615" s="44"/>
      <c r="E615" s="55"/>
      <c r="F615" s="44"/>
      <c r="G615" s="48"/>
    </row>
    <row r="616" spans="1:7" ht="23.25" x14ac:dyDescent="0.25">
      <c r="A616" s="54"/>
      <c r="B616" s="48"/>
      <c r="D616" s="44"/>
      <c r="E616" s="55"/>
      <c r="F616" s="44"/>
      <c r="G616" s="48"/>
    </row>
    <row r="617" spans="1:7" ht="23.25" x14ac:dyDescent="0.25">
      <c r="A617" s="54"/>
      <c r="B617" s="48"/>
      <c r="D617" s="44"/>
      <c r="E617" s="55"/>
      <c r="F617" s="44"/>
      <c r="G617" s="48"/>
    </row>
    <row r="618" spans="1:7" ht="23.25" x14ac:dyDescent="0.25">
      <c r="A618" s="54"/>
      <c r="B618" s="48"/>
      <c r="D618" s="44"/>
      <c r="E618" s="55"/>
      <c r="F618" s="44"/>
      <c r="G618" s="48"/>
    </row>
    <row r="619" spans="1:7" ht="23.25" x14ac:dyDescent="0.25">
      <c r="A619" s="54"/>
      <c r="B619" s="48"/>
      <c r="D619" s="44"/>
      <c r="E619" s="55"/>
      <c r="F619" s="44"/>
      <c r="G619" s="48"/>
    </row>
    <row r="620" spans="1:7" ht="23.25" x14ac:dyDescent="0.25">
      <c r="A620" s="54"/>
      <c r="B620" s="48"/>
      <c r="D620" s="44"/>
      <c r="E620" s="55"/>
      <c r="F620" s="44"/>
      <c r="G620" s="48"/>
    </row>
    <row r="621" spans="1:7" ht="23.25" x14ac:dyDescent="0.25">
      <c r="A621" s="54"/>
      <c r="B621" s="48"/>
      <c r="D621" s="44"/>
      <c r="E621" s="55"/>
      <c r="F621" s="44"/>
      <c r="G621" s="48"/>
    </row>
    <row r="622" spans="1:7" ht="23.25" x14ac:dyDescent="0.25">
      <c r="A622" s="54"/>
      <c r="B622" s="48"/>
      <c r="D622" s="44"/>
      <c r="E622" s="55"/>
      <c r="F622" s="44"/>
      <c r="G622" s="48"/>
    </row>
    <row r="623" spans="1:7" ht="23.25" x14ac:dyDescent="0.25">
      <c r="A623" s="54"/>
      <c r="B623" s="48"/>
      <c r="D623" s="44"/>
      <c r="E623" s="55"/>
      <c r="F623" s="44"/>
      <c r="G623" s="48"/>
    </row>
    <row r="624" spans="1:7" ht="23.25" x14ac:dyDescent="0.25">
      <c r="A624" s="54"/>
      <c r="B624" s="48"/>
      <c r="D624" s="44"/>
      <c r="E624" s="55"/>
      <c r="F624" s="44"/>
      <c r="G624" s="48"/>
    </row>
    <row r="625" spans="1:7" ht="23.25" x14ac:dyDescent="0.25">
      <c r="A625" s="54"/>
      <c r="B625" s="48"/>
      <c r="D625" s="44"/>
      <c r="E625" s="55"/>
      <c r="F625" s="44"/>
      <c r="G625" s="48"/>
    </row>
    <row r="626" spans="1:7" ht="23.25" x14ac:dyDescent="0.25">
      <c r="A626" s="54"/>
      <c r="B626" s="48"/>
      <c r="D626" s="44"/>
      <c r="E626" s="55"/>
      <c r="F626" s="44"/>
      <c r="G626" s="48"/>
    </row>
    <row r="627" spans="1:7" ht="23.25" x14ac:dyDescent="0.25">
      <c r="A627" s="54"/>
      <c r="B627" s="48"/>
      <c r="D627" s="44"/>
      <c r="E627" s="55"/>
      <c r="F627" s="44"/>
      <c r="G627" s="48"/>
    </row>
    <row r="628" spans="1:7" ht="23.25" x14ac:dyDescent="0.25">
      <c r="A628" s="54"/>
      <c r="B628" s="48"/>
      <c r="D628" s="44"/>
      <c r="E628" s="55"/>
      <c r="F628" s="44"/>
      <c r="G628" s="48"/>
    </row>
    <row r="629" spans="1:7" ht="23.25" x14ac:dyDescent="0.25">
      <c r="A629" s="54"/>
      <c r="B629" s="48"/>
      <c r="D629" s="44"/>
      <c r="E629" s="55"/>
      <c r="F629" s="44"/>
      <c r="G629" s="48"/>
    </row>
    <row r="630" spans="1:7" ht="23.25" x14ac:dyDescent="0.25">
      <c r="A630" s="54"/>
      <c r="B630" s="48"/>
      <c r="D630" s="44"/>
      <c r="E630" s="55"/>
      <c r="F630" s="44"/>
      <c r="G630" s="48"/>
    </row>
    <row r="631" spans="1:7" ht="23.25" x14ac:dyDescent="0.25">
      <c r="A631" s="54"/>
      <c r="B631" s="48"/>
      <c r="D631" s="44"/>
      <c r="E631" s="55"/>
      <c r="F631" s="44"/>
      <c r="G631" s="48"/>
    </row>
    <row r="632" spans="1:7" ht="23.25" x14ac:dyDescent="0.25">
      <c r="A632" s="54"/>
      <c r="B632" s="48"/>
      <c r="D632" s="44"/>
      <c r="E632" s="55"/>
      <c r="F632" s="44"/>
      <c r="G632" s="48"/>
    </row>
    <row r="633" spans="1:7" ht="23.25" x14ac:dyDescent="0.25">
      <c r="A633" s="54"/>
      <c r="B633" s="48"/>
      <c r="D633" s="44"/>
      <c r="E633" s="55"/>
      <c r="F633" s="44"/>
      <c r="G633" s="48"/>
    </row>
    <row r="634" spans="1:7" ht="23.25" x14ac:dyDescent="0.25">
      <c r="A634" s="54"/>
      <c r="B634" s="48"/>
      <c r="D634" s="44"/>
      <c r="E634" s="55"/>
      <c r="F634" s="44"/>
      <c r="G634" s="48"/>
    </row>
    <row r="635" spans="1:7" ht="23.25" x14ac:dyDescent="0.25">
      <c r="A635" s="54"/>
      <c r="B635" s="48"/>
      <c r="D635" s="44"/>
      <c r="E635" s="55"/>
      <c r="F635" s="44"/>
      <c r="G635" s="48"/>
    </row>
    <row r="636" spans="1:7" ht="23.25" x14ac:dyDescent="0.25">
      <c r="A636" s="54"/>
      <c r="B636" s="48"/>
      <c r="D636" s="44"/>
      <c r="E636" s="55"/>
      <c r="F636" s="44"/>
      <c r="G636" s="48"/>
    </row>
    <row r="637" spans="1:7" ht="23.25" x14ac:dyDescent="0.25">
      <c r="A637" s="54"/>
      <c r="B637" s="48"/>
      <c r="D637" s="44"/>
      <c r="E637" s="55"/>
      <c r="F637" s="44"/>
      <c r="G637" s="48"/>
    </row>
    <row r="638" spans="1:7" ht="23.25" x14ac:dyDescent="0.25">
      <c r="A638" s="54"/>
      <c r="B638" s="48"/>
      <c r="D638" s="44"/>
      <c r="E638" s="55"/>
      <c r="F638" s="44"/>
      <c r="G638" s="48"/>
    </row>
    <row r="639" spans="1:7" ht="23.25" x14ac:dyDescent="0.25">
      <c r="A639" s="54"/>
      <c r="B639" s="48"/>
      <c r="D639" s="44"/>
      <c r="E639" s="55"/>
      <c r="F639" s="44"/>
      <c r="G639" s="48"/>
    </row>
    <row r="640" spans="1:7" ht="23.25" x14ac:dyDescent="0.25">
      <c r="A640" s="54"/>
      <c r="B640" s="48"/>
      <c r="D640" s="44"/>
      <c r="E640" s="55"/>
      <c r="F640" s="44"/>
      <c r="G640" s="48"/>
    </row>
    <row r="641" spans="1:7" ht="23.25" x14ac:dyDescent="0.25">
      <c r="A641" s="54"/>
      <c r="B641" s="48"/>
      <c r="D641" s="44"/>
      <c r="E641" s="55"/>
      <c r="F641" s="44"/>
      <c r="G641" s="48"/>
    </row>
    <row r="642" spans="1:7" ht="23.25" x14ac:dyDescent="0.25">
      <c r="A642" s="54"/>
      <c r="B642" s="48"/>
      <c r="D642" s="44"/>
      <c r="E642" s="55"/>
      <c r="F642" s="44"/>
      <c r="G642" s="48"/>
    </row>
    <row r="643" spans="1:7" ht="23.25" x14ac:dyDescent="0.25">
      <c r="A643" s="54"/>
      <c r="B643" s="48"/>
      <c r="D643" s="44"/>
      <c r="E643" s="55"/>
      <c r="F643" s="44"/>
      <c r="G643" s="48"/>
    </row>
    <row r="644" spans="1:7" ht="23.25" x14ac:dyDescent="0.25">
      <c r="A644" s="54"/>
      <c r="B644" s="48"/>
      <c r="D644" s="44"/>
      <c r="E644" s="55"/>
      <c r="F644" s="44"/>
      <c r="G644" s="48"/>
    </row>
    <row r="645" spans="1:7" ht="23.25" x14ac:dyDescent="0.25">
      <c r="A645" s="54"/>
      <c r="B645" s="48"/>
      <c r="D645" s="44"/>
      <c r="E645" s="55"/>
      <c r="F645" s="44"/>
      <c r="G645" s="48"/>
    </row>
    <row r="646" spans="1:7" ht="23.25" x14ac:dyDescent="0.25">
      <c r="A646" s="54"/>
      <c r="B646" s="48"/>
      <c r="D646" s="44"/>
      <c r="E646" s="55"/>
      <c r="F646" s="44"/>
      <c r="G646" s="48"/>
    </row>
    <row r="647" spans="1:7" ht="23.25" x14ac:dyDescent="0.25">
      <c r="A647" s="54"/>
      <c r="B647" s="48"/>
      <c r="D647" s="44"/>
      <c r="E647" s="55"/>
      <c r="F647" s="44"/>
      <c r="G647" s="48"/>
    </row>
    <row r="648" spans="1:7" ht="23.25" x14ac:dyDescent="0.25">
      <c r="A648" s="54"/>
      <c r="B648" s="48"/>
      <c r="D648" s="44"/>
      <c r="E648" s="55"/>
      <c r="F648" s="44"/>
      <c r="G648" s="48"/>
    </row>
    <row r="649" spans="1:7" ht="23.25" x14ac:dyDescent="0.25">
      <c r="A649" s="54"/>
      <c r="B649" s="48"/>
      <c r="D649" s="44"/>
      <c r="E649" s="55"/>
      <c r="F649" s="44"/>
      <c r="G649" s="48"/>
    </row>
    <row r="650" spans="1:7" ht="23.25" x14ac:dyDescent="0.25">
      <c r="A650" s="54"/>
      <c r="B650" s="48"/>
      <c r="D650" s="44"/>
      <c r="E650" s="55"/>
      <c r="F650" s="44"/>
      <c r="G650" s="48"/>
    </row>
    <row r="651" spans="1:7" ht="23.25" x14ac:dyDescent="0.25">
      <c r="A651" s="54"/>
      <c r="B651" s="48"/>
      <c r="D651" s="44"/>
      <c r="E651" s="55"/>
      <c r="F651" s="44"/>
      <c r="G651" s="48"/>
    </row>
    <row r="652" spans="1:7" ht="23.25" x14ac:dyDescent="0.25">
      <c r="A652" s="54"/>
      <c r="B652" s="48"/>
      <c r="D652" s="44"/>
      <c r="E652" s="55"/>
      <c r="F652" s="44"/>
      <c r="G652" s="48"/>
    </row>
    <row r="653" spans="1:7" ht="23.25" x14ac:dyDescent="0.25">
      <c r="A653" s="54"/>
      <c r="B653" s="48"/>
      <c r="D653" s="44"/>
      <c r="E653" s="55"/>
      <c r="F653" s="44"/>
      <c r="G653" s="48"/>
    </row>
    <row r="654" spans="1:7" ht="23.25" x14ac:dyDescent="0.25">
      <c r="A654" s="54"/>
      <c r="B654" s="48"/>
      <c r="D654" s="44"/>
      <c r="E654" s="55"/>
      <c r="F654" s="44"/>
      <c r="G654" s="48"/>
    </row>
    <row r="655" spans="1:7" ht="23.25" x14ac:dyDescent="0.25">
      <c r="A655" s="54"/>
      <c r="B655" s="48"/>
      <c r="D655" s="44"/>
      <c r="E655" s="55"/>
      <c r="F655" s="44"/>
      <c r="G655" s="48"/>
    </row>
    <row r="656" spans="1:7" ht="23.25" x14ac:dyDescent="0.25">
      <c r="A656" s="54"/>
      <c r="B656" s="48"/>
      <c r="D656" s="44"/>
      <c r="E656" s="55"/>
      <c r="F656" s="44"/>
      <c r="G656" s="48"/>
    </row>
    <row r="657" spans="1:7" ht="23.25" x14ac:dyDescent="0.25">
      <c r="A657" s="54"/>
      <c r="B657" s="48"/>
      <c r="D657" s="44"/>
      <c r="E657" s="55"/>
      <c r="F657" s="44"/>
      <c r="G657" s="48"/>
    </row>
    <row r="658" spans="1:7" ht="23.25" x14ac:dyDescent="0.25">
      <c r="A658" s="54"/>
      <c r="B658" s="48"/>
      <c r="D658" s="44"/>
      <c r="E658" s="55"/>
      <c r="F658" s="44"/>
      <c r="G658" s="48"/>
    </row>
    <row r="659" spans="1:7" ht="23.25" x14ac:dyDescent="0.25">
      <c r="A659" s="54"/>
      <c r="B659" s="48"/>
      <c r="D659" s="44"/>
      <c r="E659" s="55"/>
      <c r="F659" s="44"/>
      <c r="G659" s="48"/>
    </row>
    <row r="660" spans="1:7" ht="23.25" x14ac:dyDescent="0.25">
      <c r="A660" s="54"/>
      <c r="B660" s="48"/>
      <c r="D660" s="44"/>
      <c r="E660" s="55"/>
      <c r="F660" s="44"/>
      <c r="G660" s="48"/>
    </row>
    <row r="661" spans="1:7" ht="23.25" x14ac:dyDescent="0.25">
      <c r="A661" s="54"/>
      <c r="B661" s="48"/>
      <c r="D661" s="44"/>
      <c r="E661" s="55"/>
      <c r="F661" s="44"/>
      <c r="G661" s="48"/>
    </row>
    <row r="662" spans="1:7" ht="23.25" x14ac:dyDescent="0.25">
      <c r="A662" s="54"/>
      <c r="B662" s="48"/>
      <c r="D662" s="44"/>
      <c r="E662" s="55"/>
      <c r="F662" s="44"/>
      <c r="G662" s="48"/>
    </row>
    <row r="663" spans="1:7" ht="23.25" x14ac:dyDescent="0.25">
      <c r="A663" s="54"/>
      <c r="B663" s="48"/>
      <c r="D663" s="44"/>
      <c r="E663" s="55"/>
      <c r="F663" s="44"/>
      <c r="G663" s="48"/>
    </row>
    <row r="664" spans="1:7" ht="23.25" x14ac:dyDescent="0.25">
      <c r="A664" s="54"/>
      <c r="B664" s="48"/>
      <c r="D664" s="44"/>
      <c r="E664" s="55"/>
      <c r="F664" s="44"/>
      <c r="G664" s="48"/>
    </row>
    <row r="665" spans="1:7" ht="23.25" x14ac:dyDescent="0.25">
      <c r="A665" s="54"/>
      <c r="B665" s="48"/>
      <c r="D665" s="44"/>
      <c r="E665" s="55"/>
      <c r="F665" s="44"/>
      <c r="G665" s="48"/>
    </row>
    <row r="666" spans="1:7" ht="23.25" x14ac:dyDescent="0.25">
      <c r="A666" s="54"/>
      <c r="B666" s="48"/>
      <c r="D666" s="44"/>
      <c r="E666" s="55"/>
      <c r="F666" s="44"/>
      <c r="G666" s="48"/>
    </row>
    <row r="667" spans="1:7" ht="23.25" x14ac:dyDescent="0.25">
      <c r="A667" s="54"/>
      <c r="B667" s="48"/>
      <c r="D667" s="44"/>
      <c r="E667" s="55"/>
      <c r="F667" s="44"/>
      <c r="G667" s="48"/>
    </row>
    <row r="668" spans="1:7" ht="23.25" x14ac:dyDescent="0.25">
      <c r="A668" s="54"/>
      <c r="B668" s="48"/>
      <c r="D668" s="44"/>
      <c r="E668" s="55"/>
      <c r="F668" s="44"/>
      <c r="G668" s="48"/>
    </row>
    <row r="669" spans="1:7" ht="23.25" x14ac:dyDescent="0.25">
      <c r="A669" s="54"/>
      <c r="B669" s="48"/>
      <c r="D669" s="44"/>
      <c r="E669" s="55"/>
      <c r="F669" s="44"/>
      <c r="G669" s="48"/>
    </row>
    <row r="670" spans="1:7" ht="23.25" x14ac:dyDescent="0.25">
      <c r="A670" s="54"/>
      <c r="B670" s="48"/>
      <c r="D670" s="44"/>
      <c r="E670" s="55"/>
      <c r="F670" s="44"/>
      <c r="G670" s="48"/>
    </row>
    <row r="671" spans="1:7" ht="23.25" x14ac:dyDescent="0.25">
      <c r="A671" s="54"/>
      <c r="B671" s="48"/>
      <c r="D671" s="44"/>
      <c r="E671" s="55"/>
      <c r="F671" s="44"/>
      <c r="G671" s="48"/>
    </row>
    <row r="672" spans="1:7" ht="23.25" x14ac:dyDescent="0.25">
      <c r="A672" s="54"/>
      <c r="B672" s="48"/>
      <c r="D672" s="44"/>
      <c r="E672" s="55"/>
      <c r="F672" s="44"/>
      <c r="G672" s="48"/>
    </row>
    <row r="673" spans="1:7" ht="23.25" x14ac:dyDescent="0.25">
      <c r="A673" s="54"/>
      <c r="B673" s="48"/>
      <c r="D673" s="44"/>
      <c r="E673" s="55"/>
      <c r="F673" s="44"/>
      <c r="G673" s="48"/>
    </row>
    <row r="674" spans="1:7" ht="23.25" x14ac:dyDescent="0.25">
      <c r="A674" s="54"/>
      <c r="B674" s="48"/>
      <c r="D674" s="44"/>
      <c r="E674" s="55"/>
      <c r="F674" s="44"/>
      <c r="G674" s="48"/>
    </row>
    <row r="675" spans="1:7" ht="23.25" x14ac:dyDescent="0.25">
      <c r="A675" s="54"/>
      <c r="B675" s="48"/>
      <c r="D675" s="44"/>
      <c r="E675" s="55"/>
      <c r="F675" s="44"/>
      <c r="G675" s="48"/>
    </row>
    <row r="676" spans="1:7" ht="23.25" x14ac:dyDescent="0.25">
      <c r="A676" s="54"/>
      <c r="B676" s="48"/>
      <c r="D676" s="44"/>
      <c r="E676" s="55"/>
      <c r="F676" s="44"/>
      <c r="G676" s="48"/>
    </row>
    <row r="677" spans="1:7" ht="23.25" x14ac:dyDescent="0.25">
      <c r="A677" s="54"/>
      <c r="B677" s="48"/>
      <c r="D677" s="44"/>
      <c r="E677" s="55"/>
      <c r="F677" s="44"/>
      <c r="G677" s="48"/>
    </row>
    <row r="678" spans="1:7" ht="23.25" x14ac:dyDescent="0.25">
      <c r="A678" s="54"/>
      <c r="B678" s="48"/>
      <c r="D678" s="44"/>
      <c r="E678" s="55"/>
      <c r="F678" s="44"/>
      <c r="G678" s="48"/>
    </row>
    <row r="679" spans="1:7" ht="23.25" x14ac:dyDescent="0.25">
      <c r="A679" s="54"/>
      <c r="B679" s="48"/>
      <c r="D679" s="44"/>
      <c r="E679" s="55"/>
      <c r="F679" s="44"/>
      <c r="G679" s="48"/>
    </row>
    <row r="680" spans="1:7" ht="23.25" x14ac:dyDescent="0.25">
      <c r="A680" s="54"/>
      <c r="B680" s="48"/>
      <c r="D680" s="44"/>
      <c r="E680" s="55"/>
      <c r="F680" s="44"/>
      <c r="G680" s="48"/>
    </row>
    <row r="681" spans="1:7" ht="23.25" x14ac:dyDescent="0.25">
      <c r="A681" s="54"/>
      <c r="B681" s="48"/>
      <c r="D681" s="44"/>
      <c r="E681" s="55"/>
      <c r="F681" s="44"/>
      <c r="G681" s="48"/>
    </row>
    <row r="682" spans="1:7" ht="23.25" x14ac:dyDescent="0.25">
      <c r="A682" s="54"/>
      <c r="B682" s="48"/>
      <c r="D682" s="44"/>
      <c r="E682" s="55"/>
      <c r="F682" s="44"/>
      <c r="G682" s="48"/>
    </row>
    <row r="683" spans="1:7" ht="23.25" x14ac:dyDescent="0.25">
      <c r="A683" s="54"/>
      <c r="B683" s="48"/>
      <c r="D683" s="44"/>
      <c r="E683" s="55"/>
      <c r="F683" s="44"/>
      <c r="G683" s="48"/>
    </row>
    <row r="684" spans="1:7" ht="23.25" x14ac:dyDescent="0.25">
      <c r="A684" s="54"/>
      <c r="B684" s="48"/>
      <c r="D684" s="44"/>
      <c r="E684" s="55"/>
      <c r="F684" s="44"/>
      <c r="G684" s="48"/>
    </row>
    <row r="685" spans="1:7" ht="23.25" x14ac:dyDescent="0.25">
      <c r="A685" s="54"/>
      <c r="B685" s="48"/>
      <c r="D685" s="44"/>
      <c r="E685" s="55"/>
      <c r="F685" s="44"/>
      <c r="G685" s="48"/>
    </row>
    <row r="686" spans="1:7" ht="23.25" x14ac:dyDescent="0.25">
      <c r="A686" s="54"/>
      <c r="B686" s="48"/>
      <c r="D686" s="44"/>
      <c r="E686" s="55"/>
      <c r="F686" s="44"/>
      <c r="G686" s="48"/>
    </row>
    <row r="687" spans="1:7" ht="23.25" x14ac:dyDescent="0.25">
      <c r="A687" s="54"/>
      <c r="B687" s="48"/>
      <c r="D687" s="44"/>
      <c r="E687" s="55"/>
      <c r="F687" s="44"/>
      <c r="G687" s="48"/>
    </row>
    <row r="688" spans="1:7" ht="23.25" x14ac:dyDescent="0.25">
      <c r="A688" s="54"/>
      <c r="B688" s="48"/>
      <c r="D688" s="44"/>
      <c r="E688" s="55"/>
      <c r="F688" s="44"/>
      <c r="G688" s="48"/>
    </row>
    <row r="689" spans="1:7" ht="23.25" x14ac:dyDescent="0.25">
      <c r="A689" s="54"/>
      <c r="B689" s="48"/>
      <c r="D689" s="44"/>
      <c r="E689" s="55"/>
      <c r="F689" s="44"/>
      <c r="G689" s="48"/>
    </row>
    <row r="690" spans="1:7" ht="23.25" x14ac:dyDescent="0.25">
      <c r="A690" s="54"/>
      <c r="B690" s="48"/>
      <c r="D690" s="44"/>
      <c r="E690" s="55"/>
      <c r="F690" s="44"/>
      <c r="G690" s="48"/>
    </row>
    <row r="691" spans="1:7" ht="23.25" x14ac:dyDescent="0.25">
      <c r="A691" s="54"/>
      <c r="B691" s="48"/>
      <c r="D691" s="44"/>
      <c r="E691" s="55"/>
      <c r="F691" s="44"/>
      <c r="G691" s="48"/>
    </row>
    <row r="692" spans="1:7" ht="23.25" x14ac:dyDescent="0.25">
      <c r="A692" s="54"/>
      <c r="B692" s="48"/>
      <c r="D692" s="44"/>
      <c r="E692" s="55"/>
      <c r="F692" s="44"/>
      <c r="G692" s="48"/>
    </row>
    <row r="693" spans="1:7" ht="23.25" x14ac:dyDescent="0.25">
      <c r="A693" s="54"/>
      <c r="B693" s="48"/>
      <c r="D693" s="44"/>
      <c r="E693" s="55"/>
      <c r="F693" s="44"/>
      <c r="G693" s="48"/>
    </row>
    <row r="694" spans="1:7" ht="23.25" x14ac:dyDescent="0.25">
      <c r="A694" s="54"/>
      <c r="B694" s="48"/>
      <c r="D694" s="44"/>
      <c r="E694" s="55"/>
      <c r="F694" s="44"/>
      <c r="G694" s="48"/>
    </row>
    <row r="695" spans="1:7" ht="23.25" x14ac:dyDescent="0.25">
      <c r="A695" s="54"/>
      <c r="B695" s="48"/>
      <c r="D695" s="44"/>
      <c r="E695" s="55"/>
      <c r="F695" s="44"/>
      <c r="G695" s="48"/>
    </row>
    <row r="696" spans="1:7" ht="23.25" x14ac:dyDescent="0.25">
      <c r="A696" s="54"/>
      <c r="B696" s="48"/>
      <c r="D696" s="44"/>
      <c r="E696" s="55"/>
      <c r="F696" s="44"/>
      <c r="G696" s="48"/>
    </row>
    <row r="697" spans="1:7" ht="23.25" x14ac:dyDescent="0.25">
      <c r="A697" s="54"/>
      <c r="B697" s="48"/>
      <c r="D697" s="44"/>
      <c r="E697" s="55"/>
      <c r="F697" s="44"/>
      <c r="G697" s="48"/>
    </row>
    <row r="698" spans="1:7" ht="23.25" x14ac:dyDescent="0.25">
      <c r="A698" s="54"/>
      <c r="B698" s="48"/>
      <c r="D698" s="44"/>
      <c r="E698" s="55"/>
      <c r="F698" s="44"/>
      <c r="G698" s="48"/>
    </row>
    <row r="699" spans="1:7" ht="23.25" x14ac:dyDescent="0.25">
      <c r="A699" s="54"/>
      <c r="B699" s="48"/>
      <c r="D699" s="44"/>
      <c r="E699" s="55"/>
      <c r="F699" s="44"/>
      <c r="G699" s="48"/>
    </row>
    <row r="700" spans="1:7" ht="23.25" x14ac:dyDescent="0.25">
      <c r="A700" s="54"/>
      <c r="B700" s="48"/>
      <c r="D700" s="44"/>
      <c r="E700" s="55"/>
      <c r="F700" s="44"/>
      <c r="G700" s="48"/>
    </row>
    <row r="701" spans="1:7" ht="23.25" x14ac:dyDescent="0.25">
      <c r="A701" s="54"/>
      <c r="B701" s="48"/>
      <c r="D701" s="44"/>
      <c r="E701" s="55"/>
      <c r="F701" s="44"/>
      <c r="G701" s="48"/>
    </row>
    <row r="702" spans="1:7" ht="23.25" x14ac:dyDescent="0.25">
      <c r="A702" s="54"/>
      <c r="B702" s="48"/>
      <c r="D702" s="44"/>
      <c r="E702" s="55"/>
      <c r="F702" s="44"/>
      <c r="G702" s="48"/>
    </row>
    <row r="703" spans="1:7" ht="23.25" x14ac:dyDescent="0.25">
      <c r="A703" s="54"/>
      <c r="B703" s="48"/>
      <c r="D703" s="44"/>
      <c r="E703" s="55"/>
      <c r="F703" s="44"/>
      <c r="G703" s="48"/>
    </row>
    <row r="704" spans="1:7" ht="23.25" x14ac:dyDescent="0.25">
      <c r="A704" s="54"/>
      <c r="B704" s="48"/>
      <c r="D704" s="44"/>
      <c r="E704" s="55"/>
      <c r="F704" s="44"/>
      <c r="G704" s="48"/>
    </row>
    <row r="705" spans="1:7" ht="23.25" x14ac:dyDescent="0.25">
      <c r="A705" s="54"/>
      <c r="B705" s="48"/>
      <c r="D705" s="44"/>
      <c r="E705" s="55"/>
      <c r="F705" s="44"/>
      <c r="G705" s="48"/>
    </row>
    <row r="706" spans="1:7" ht="23.25" x14ac:dyDescent="0.25">
      <c r="A706" s="54"/>
      <c r="B706" s="48"/>
      <c r="D706" s="44"/>
      <c r="E706" s="55"/>
      <c r="F706" s="44"/>
      <c r="G706" s="48"/>
    </row>
    <row r="707" spans="1:7" ht="23.25" x14ac:dyDescent="0.25">
      <c r="A707" s="54"/>
      <c r="B707" s="48"/>
      <c r="D707" s="44"/>
      <c r="E707" s="55"/>
      <c r="F707" s="44"/>
      <c r="G707" s="48"/>
    </row>
    <row r="708" spans="1:7" ht="23.25" x14ac:dyDescent="0.25">
      <c r="A708" s="54"/>
      <c r="B708" s="48"/>
      <c r="D708" s="44"/>
      <c r="E708" s="55"/>
      <c r="F708" s="44"/>
      <c r="G708" s="48"/>
    </row>
    <row r="709" spans="1:7" ht="23.25" x14ac:dyDescent="0.25">
      <c r="A709" s="54"/>
      <c r="B709" s="48"/>
      <c r="D709" s="44"/>
      <c r="E709" s="55"/>
      <c r="F709" s="44"/>
      <c r="G709" s="48"/>
    </row>
    <row r="710" spans="1:7" ht="23.25" x14ac:dyDescent="0.25">
      <c r="A710" s="54"/>
      <c r="B710" s="48"/>
      <c r="D710" s="44"/>
      <c r="E710" s="55"/>
      <c r="F710" s="44"/>
      <c r="G710" s="48"/>
    </row>
    <row r="711" spans="1:7" ht="23.25" x14ac:dyDescent="0.25">
      <c r="A711" s="54"/>
      <c r="B711" s="48"/>
      <c r="D711" s="44"/>
      <c r="E711" s="55"/>
      <c r="F711" s="44"/>
      <c r="G711" s="48"/>
    </row>
    <row r="712" spans="1:7" ht="23.25" x14ac:dyDescent="0.25">
      <c r="A712" s="54"/>
      <c r="B712" s="48"/>
      <c r="D712" s="44"/>
      <c r="E712" s="55"/>
      <c r="F712" s="44"/>
      <c r="G712" s="48"/>
    </row>
    <row r="713" spans="1:7" ht="23.25" x14ac:dyDescent="0.25">
      <c r="A713" s="54"/>
      <c r="B713" s="48"/>
      <c r="D713" s="44"/>
      <c r="E713" s="55"/>
      <c r="F713" s="44"/>
      <c r="G713" s="48"/>
    </row>
    <row r="714" spans="1:7" ht="23.25" x14ac:dyDescent="0.25">
      <c r="A714" s="54"/>
      <c r="B714" s="48"/>
      <c r="D714" s="44"/>
      <c r="E714" s="55"/>
      <c r="F714" s="44"/>
      <c r="G714" s="48"/>
    </row>
    <row r="715" spans="1:7" ht="23.25" x14ac:dyDescent="0.25">
      <c r="A715" s="54"/>
      <c r="B715" s="48"/>
      <c r="D715" s="44"/>
      <c r="E715" s="55"/>
      <c r="F715" s="44"/>
      <c r="G715" s="48"/>
    </row>
    <row r="716" spans="1:7" ht="23.25" x14ac:dyDescent="0.25">
      <c r="A716" s="54"/>
      <c r="B716" s="48"/>
      <c r="D716" s="44"/>
      <c r="E716" s="55"/>
      <c r="F716" s="44"/>
      <c r="G716" s="48"/>
    </row>
    <row r="717" spans="1:7" ht="23.25" x14ac:dyDescent="0.25">
      <c r="A717" s="54"/>
      <c r="B717" s="48"/>
      <c r="D717" s="44"/>
      <c r="E717" s="55"/>
      <c r="F717" s="44"/>
      <c r="G717" s="48"/>
    </row>
    <row r="718" spans="1:7" ht="23.25" x14ac:dyDescent="0.25">
      <c r="A718" s="54"/>
      <c r="B718" s="48"/>
      <c r="D718" s="44"/>
      <c r="E718" s="55"/>
      <c r="F718" s="44"/>
      <c r="G718" s="48"/>
    </row>
    <row r="719" spans="1:7" ht="23.25" x14ac:dyDescent="0.25">
      <c r="A719" s="54"/>
      <c r="B719" s="48"/>
      <c r="D719" s="44"/>
      <c r="E719" s="55"/>
      <c r="F719" s="44"/>
      <c r="G719" s="48"/>
    </row>
    <row r="720" spans="1:7" ht="23.25" x14ac:dyDescent="0.25">
      <c r="A720" s="54"/>
      <c r="B720" s="48"/>
      <c r="D720" s="44"/>
      <c r="E720" s="55"/>
      <c r="F720" s="44"/>
      <c r="G720" s="48"/>
    </row>
    <row r="721" spans="1:7" ht="23.25" x14ac:dyDescent="0.25">
      <c r="A721" s="54"/>
      <c r="B721" s="48"/>
      <c r="D721" s="44"/>
      <c r="E721" s="55"/>
      <c r="F721" s="44"/>
      <c r="G721" s="48"/>
    </row>
    <row r="722" spans="1:7" ht="23.25" x14ac:dyDescent="0.25">
      <c r="A722" s="54"/>
      <c r="B722" s="48"/>
      <c r="D722" s="44"/>
      <c r="E722" s="55"/>
      <c r="F722" s="44"/>
      <c r="G722" s="48"/>
    </row>
    <row r="723" spans="1:7" ht="23.25" x14ac:dyDescent="0.25">
      <c r="A723" s="54"/>
      <c r="B723" s="48"/>
      <c r="D723" s="44"/>
      <c r="E723" s="55"/>
      <c r="F723" s="44"/>
      <c r="G723" s="48"/>
    </row>
    <row r="724" spans="1:7" ht="23.25" x14ac:dyDescent="0.25">
      <c r="A724" s="54"/>
      <c r="B724" s="48"/>
      <c r="D724" s="44"/>
      <c r="E724" s="55"/>
      <c r="F724" s="44"/>
      <c r="G724" s="48"/>
    </row>
    <row r="725" spans="1:7" ht="23.25" x14ac:dyDescent="0.25">
      <c r="A725" s="54"/>
      <c r="B725" s="48"/>
      <c r="D725" s="44"/>
      <c r="E725" s="55"/>
      <c r="F725" s="44"/>
      <c r="G725" s="48"/>
    </row>
    <row r="726" spans="1:7" ht="23.25" x14ac:dyDescent="0.25">
      <c r="A726" s="54"/>
      <c r="B726" s="48"/>
      <c r="D726" s="44"/>
      <c r="E726" s="55"/>
      <c r="F726" s="44"/>
      <c r="G726" s="48"/>
    </row>
    <row r="727" spans="1:7" ht="23.25" x14ac:dyDescent="0.25">
      <c r="A727" s="54"/>
      <c r="B727" s="48"/>
      <c r="D727" s="44"/>
      <c r="E727" s="55"/>
      <c r="F727" s="44"/>
      <c r="G727" s="48"/>
    </row>
    <row r="728" spans="1:7" ht="23.25" x14ac:dyDescent="0.25">
      <c r="A728" s="54"/>
      <c r="B728" s="48"/>
      <c r="D728" s="44"/>
      <c r="E728" s="55"/>
      <c r="F728" s="44"/>
      <c r="G728" s="48"/>
    </row>
    <row r="729" spans="1:7" ht="23.25" x14ac:dyDescent="0.25">
      <c r="A729" s="54"/>
      <c r="B729" s="48"/>
      <c r="D729" s="44"/>
      <c r="E729" s="55"/>
      <c r="F729" s="44"/>
      <c r="G729" s="48"/>
    </row>
    <row r="730" spans="1:7" ht="23.25" x14ac:dyDescent="0.25">
      <c r="A730" s="54"/>
      <c r="B730" s="48"/>
      <c r="D730" s="44"/>
      <c r="E730" s="55"/>
      <c r="F730" s="44"/>
      <c r="G730" s="48"/>
    </row>
    <row r="731" spans="1:7" ht="23.25" x14ac:dyDescent="0.25">
      <c r="A731" s="54"/>
      <c r="B731" s="48"/>
      <c r="D731" s="44"/>
      <c r="E731" s="55"/>
      <c r="F731" s="44"/>
      <c r="G731" s="48"/>
    </row>
    <row r="732" spans="1:7" ht="23.25" x14ac:dyDescent="0.25">
      <c r="A732" s="54"/>
      <c r="B732" s="48"/>
      <c r="D732" s="44"/>
      <c r="E732" s="55"/>
      <c r="F732" s="44"/>
      <c r="G732" s="48"/>
    </row>
    <row r="733" spans="1:7" ht="23.25" x14ac:dyDescent="0.25">
      <c r="A733" s="54"/>
      <c r="B733" s="48"/>
      <c r="D733" s="44"/>
      <c r="E733" s="55"/>
      <c r="F733" s="44"/>
      <c r="G733" s="48"/>
    </row>
    <row r="734" spans="1:7" ht="23.25" x14ac:dyDescent="0.25">
      <c r="A734" s="54"/>
      <c r="B734" s="48"/>
      <c r="D734" s="44"/>
      <c r="E734" s="55"/>
      <c r="F734" s="44"/>
      <c r="G734" s="48"/>
    </row>
    <row r="735" spans="1:7" ht="23.25" x14ac:dyDescent="0.25">
      <c r="A735" s="54"/>
      <c r="B735" s="48"/>
      <c r="D735" s="44"/>
      <c r="E735" s="55"/>
      <c r="F735" s="44"/>
      <c r="G735" s="48"/>
    </row>
    <row r="736" spans="1:7" ht="23.25" x14ac:dyDescent="0.25">
      <c r="A736" s="54"/>
      <c r="B736" s="48"/>
      <c r="D736" s="44"/>
      <c r="E736" s="55"/>
      <c r="F736" s="44"/>
      <c r="G736" s="48"/>
    </row>
    <row r="737" spans="1:7" ht="23.25" x14ac:dyDescent="0.25">
      <c r="A737" s="54"/>
      <c r="B737" s="48"/>
      <c r="D737" s="44"/>
      <c r="E737" s="55"/>
      <c r="F737" s="44"/>
      <c r="G737" s="48"/>
    </row>
    <row r="738" spans="1:7" ht="23.25" x14ac:dyDescent="0.25">
      <c r="A738" s="54"/>
      <c r="B738" s="48"/>
      <c r="D738" s="44"/>
      <c r="E738" s="55"/>
      <c r="F738" s="44"/>
      <c r="G738" s="48"/>
    </row>
    <row r="739" spans="1:7" ht="23.25" x14ac:dyDescent="0.25">
      <c r="A739" s="54"/>
      <c r="B739" s="48"/>
      <c r="D739" s="44"/>
      <c r="E739" s="55"/>
      <c r="F739" s="44"/>
      <c r="G739" s="48"/>
    </row>
    <row r="740" spans="1:7" ht="23.25" x14ac:dyDescent="0.25">
      <c r="A740" s="54"/>
      <c r="B740" s="48"/>
      <c r="D740" s="44"/>
      <c r="E740" s="55"/>
      <c r="F740" s="44"/>
      <c r="G740" s="48"/>
    </row>
    <row r="741" spans="1:7" ht="23.25" x14ac:dyDescent="0.25">
      <c r="A741" s="54"/>
      <c r="B741" s="48"/>
      <c r="D741" s="44"/>
      <c r="E741" s="55"/>
      <c r="F741" s="44"/>
      <c r="G741" s="48"/>
    </row>
    <row r="742" spans="1:7" ht="23.25" x14ac:dyDescent="0.25">
      <c r="A742" s="54"/>
      <c r="B742" s="48"/>
      <c r="D742" s="44"/>
      <c r="E742" s="55"/>
      <c r="F742" s="44"/>
      <c r="G742" s="48"/>
    </row>
    <row r="743" spans="1:7" ht="23.25" x14ac:dyDescent="0.25">
      <c r="A743" s="54"/>
      <c r="B743" s="48"/>
      <c r="D743" s="44"/>
      <c r="E743" s="55"/>
      <c r="F743" s="44"/>
      <c r="G743" s="48"/>
    </row>
    <row r="744" spans="1:7" ht="23.25" x14ac:dyDescent="0.25">
      <c r="A744" s="54"/>
      <c r="B744" s="48"/>
      <c r="D744" s="44"/>
      <c r="E744" s="55"/>
      <c r="F744" s="44"/>
      <c r="G744" s="48"/>
    </row>
    <row r="745" spans="1:7" ht="23.25" x14ac:dyDescent="0.25">
      <c r="A745" s="54"/>
      <c r="B745" s="48"/>
      <c r="D745" s="44"/>
      <c r="E745" s="55"/>
      <c r="F745" s="44"/>
      <c r="G745" s="48"/>
    </row>
    <row r="746" spans="1:7" ht="23.25" x14ac:dyDescent="0.25">
      <c r="A746" s="54"/>
      <c r="B746" s="48"/>
      <c r="D746" s="44"/>
      <c r="E746" s="55"/>
      <c r="F746" s="44"/>
      <c r="G746" s="48"/>
    </row>
    <row r="747" spans="1:7" ht="23.25" x14ac:dyDescent="0.25">
      <c r="A747" s="54"/>
      <c r="B747" s="48"/>
      <c r="D747" s="44"/>
      <c r="E747" s="55"/>
      <c r="F747" s="44"/>
      <c r="G747" s="48"/>
    </row>
    <row r="748" spans="1:7" ht="23.25" x14ac:dyDescent="0.25">
      <c r="A748" s="54"/>
      <c r="B748" s="48"/>
      <c r="D748" s="44"/>
      <c r="E748" s="55"/>
      <c r="F748" s="44"/>
      <c r="G748" s="48"/>
    </row>
    <row r="749" spans="1:7" ht="23.25" x14ac:dyDescent="0.25">
      <c r="A749" s="54"/>
      <c r="B749" s="48"/>
      <c r="D749" s="44"/>
      <c r="E749" s="55"/>
      <c r="F749" s="44"/>
      <c r="G749" s="48"/>
    </row>
    <row r="750" spans="1:7" ht="23.25" x14ac:dyDescent="0.25">
      <c r="A750" s="54"/>
      <c r="B750" s="48"/>
      <c r="D750" s="44"/>
      <c r="E750" s="55"/>
      <c r="F750" s="44"/>
      <c r="G750" s="48"/>
    </row>
    <row r="751" spans="1:7" ht="23.25" x14ac:dyDescent="0.25">
      <c r="A751" s="54"/>
      <c r="B751" s="48"/>
      <c r="D751" s="44"/>
      <c r="E751" s="55"/>
      <c r="F751" s="44"/>
      <c r="G751" s="48"/>
    </row>
    <row r="752" spans="1:7" ht="23.25" x14ac:dyDescent="0.25">
      <c r="A752" s="54"/>
      <c r="B752" s="48"/>
      <c r="D752" s="44"/>
      <c r="E752" s="55"/>
      <c r="F752" s="44"/>
      <c r="G752" s="48"/>
    </row>
    <row r="753" spans="1:7" ht="23.25" x14ac:dyDescent="0.25">
      <c r="A753" s="54"/>
      <c r="B753" s="48"/>
      <c r="D753" s="44"/>
      <c r="E753" s="55"/>
      <c r="F753" s="44"/>
      <c r="G753" s="48"/>
    </row>
    <row r="754" spans="1:7" ht="23.25" x14ac:dyDescent="0.25">
      <c r="A754" s="54"/>
      <c r="B754" s="48"/>
      <c r="D754" s="44"/>
      <c r="E754" s="55"/>
      <c r="F754" s="44"/>
      <c r="G754" s="48"/>
    </row>
    <row r="755" spans="1:7" ht="23.25" x14ac:dyDescent="0.25">
      <c r="A755" s="54"/>
      <c r="B755" s="48"/>
      <c r="D755" s="44"/>
      <c r="E755" s="55"/>
      <c r="F755" s="44"/>
      <c r="G755" s="48"/>
    </row>
    <row r="756" spans="1:7" ht="23.25" x14ac:dyDescent="0.25">
      <c r="A756" s="54"/>
      <c r="B756" s="48"/>
      <c r="D756" s="44"/>
      <c r="E756" s="55"/>
      <c r="F756" s="44"/>
      <c r="G756" s="48"/>
    </row>
    <row r="757" spans="1:7" ht="23.25" x14ac:dyDescent="0.25">
      <c r="A757" s="54"/>
      <c r="B757" s="48"/>
      <c r="D757" s="44"/>
      <c r="E757" s="55"/>
      <c r="F757" s="44"/>
      <c r="G757" s="48"/>
    </row>
    <row r="758" spans="1:7" ht="23.25" x14ac:dyDescent="0.25">
      <c r="A758" s="54"/>
      <c r="B758" s="48"/>
      <c r="D758" s="44"/>
      <c r="E758" s="55"/>
      <c r="F758" s="44"/>
      <c r="G758" s="48"/>
    </row>
    <row r="759" spans="1:7" ht="23.25" x14ac:dyDescent="0.25">
      <c r="A759" s="54"/>
      <c r="B759" s="48"/>
      <c r="D759" s="44"/>
      <c r="E759" s="55"/>
      <c r="F759" s="44"/>
      <c r="G759" s="48"/>
    </row>
    <row r="760" spans="1:7" ht="23.25" x14ac:dyDescent="0.25">
      <c r="A760" s="54"/>
      <c r="B760" s="48"/>
      <c r="D760" s="44"/>
      <c r="E760" s="55"/>
      <c r="F760" s="44"/>
      <c r="G760" s="48"/>
    </row>
    <row r="761" spans="1:7" ht="23.25" x14ac:dyDescent="0.25">
      <c r="A761" s="54"/>
      <c r="B761" s="48"/>
      <c r="D761" s="44"/>
      <c r="E761" s="55"/>
      <c r="F761" s="44"/>
      <c r="G761" s="48"/>
    </row>
    <row r="762" spans="1:7" ht="23.25" x14ac:dyDescent="0.25">
      <c r="A762" s="54"/>
      <c r="B762" s="48"/>
      <c r="D762" s="44"/>
      <c r="E762" s="55"/>
      <c r="F762" s="44"/>
      <c r="G762" s="48"/>
    </row>
    <row r="763" spans="1:7" ht="23.25" x14ac:dyDescent="0.25">
      <c r="A763" s="54"/>
      <c r="B763" s="48"/>
      <c r="D763" s="44"/>
      <c r="E763" s="55"/>
      <c r="F763" s="44"/>
      <c r="G763" s="48"/>
    </row>
    <row r="764" spans="1:7" ht="23.25" x14ac:dyDescent="0.25">
      <c r="A764" s="54"/>
      <c r="B764" s="48"/>
      <c r="D764" s="44"/>
      <c r="E764" s="55"/>
      <c r="F764" s="44"/>
      <c r="G764" s="48"/>
    </row>
    <row r="765" spans="1:7" ht="23.25" x14ac:dyDescent="0.25">
      <c r="A765" s="54"/>
      <c r="B765" s="48"/>
      <c r="D765" s="44"/>
      <c r="E765" s="55"/>
      <c r="F765" s="44"/>
      <c r="G765" s="48"/>
    </row>
    <row r="766" spans="1:7" ht="23.25" x14ac:dyDescent="0.25">
      <c r="A766" s="54"/>
      <c r="B766" s="48"/>
      <c r="D766" s="44"/>
      <c r="E766" s="55"/>
      <c r="F766" s="44"/>
      <c r="G766" s="48"/>
    </row>
    <row r="767" spans="1:7" ht="23.25" x14ac:dyDescent="0.25">
      <c r="A767" s="54"/>
      <c r="B767" s="48"/>
      <c r="D767" s="44"/>
      <c r="E767" s="55"/>
      <c r="F767" s="44"/>
      <c r="G767" s="48"/>
    </row>
    <row r="768" spans="1:7" ht="23.25" x14ac:dyDescent="0.25">
      <c r="A768" s="54"/>
      <c r="B768" s="48"/>
      <c r="D768" s="44"/>
      <c r="E768" s="55"/>
      <c r="F768" s="44"/>
      <c r="G768" s="48"/>
    </row>
    <row r="769" spans="1:7" ht="23.25" x14ac:dyDescent="0.25">
      <c r="A769" s="54"/>
      <c r="B769" s="48"/>
      <c r="D769" s="44"/>
      <c r="E769" s="55"/>
      <c r="F769" s="44"/>
      <c r="G769" s="48"/>
    </row>
    <row r="770" spans="1:7" ht="23.25" x14ac:dyDescent="0.25">
      <c r="A770" s="54"/>
      <c r="B770" s="48"/>
      <c r="D770" s="44"/>
      <c r="E770" s="55"/>
      <c r="F770" s="44"/>
      <c r="G770" s="48"/>
    </row>
    <row r="771" spans="1:7" ht="23.25" x14ac:dyDescent="0.25">
      <c r="A771" s="54"/>
      <c r="B771" s="48"/>
      <c r="D771" s="44"/>
      <c r="E771" s="55"/>
      <c r="F771" s="44"/>
      <c r="G771" s="48"/>
    </row>
    <row r="772" spans="1:7" ht="23.25" x14ac:dyDescent="0.25">
      <c r="A772" s="54"/>
      <c r="B772" s="48"/>
      <c r="D772" s="44"/>
      <c r="E772" s="55"/>
      <c r="F772" s="44"/>
      <c r="G772" s="48"/>
    </row>
    <row r="773" spans="1:7" ht="23.25" x14ac:dyDescent="0.25">
      <c r="A773" s="54"/>
      <c r="B773" s="48"/>
      <c r="D773" s="44"/>
      <c r="E773" s="55"/>
      <c r="F773" s="44"/>
      <c r="G773" s="48"/>
    </row>
    <row r="774" spans="1:7" ht="23.25" x14ac:dyDescent="0.25">
      <c r="A774" s="54"/>
      <c r="B774" s="48"/>
      <c r="D774" s="44"/>
      <c r="E774" s="55"/>
      <c r="F774" s="44"/>
      <c r="G774" s="48"/>
    </row>
    <row r="775" spans="1:7" ht="23.25" x14ac:dyDescent="0.25">
      <c r="A775" s="54"/>
      <c r="B775" s="48"/>
      <c r="D775" s="44"/>
      <c r="E775" s="55"/>
      <c r="F775" s="44"/>
      <c r="G775" s="48"/>
    </row>
    <row r="776" spans="1:7" ht="23.25" x14ac:dyDescent="0.25">
      <c r="A776" s="54"/>
      <c r="B776" s="48"/>
      <c r="D776" s="44"/>
      <c r="E776" s="55"/>
      <c r="F776" s="44"/>
      <c r="G776" s="48"/>
    </row>
    <row r="777" spans="1:7" ht="23.25" x14ac:dyDescent="0.25">
      <c r="A777" s="54"/>
      <c r="B777" s="48"/>
      <c r="D777" s="44"/>
      <c r="E777" s="55"/>
      <c r="F777" s="44"/>
      <c r="G777" s="48"/>
    </row>
    <row r="778" spans="1:7" ht="23.25" x14ac:dyDescent="0.25">
      <c r="A778" s="54"/>
      <c r="B778" s="48"/>
      <c r="D778" s="44"/>
      <c r="E778" s="55"/>
      <c r="F778" s="44"/>
      <c r="G778" s="48"/>
    </row>
    <row r="779" spans="1:7" ht="23.25" x14ac:dyDescent="0.25">
      <c r="A779" s="54"/>
      <c r="B779" s="48"/>
      <c r="D779" s="44"/>
      <c r="E779" s="55"/>
      <c r="F779" s="44"/>
      <c r="G779" s="48"/>
    </row>
    <row r="780" spans="1:7" ht="23.25" x14ac:dyDescent="0.25">
      <c r="A780" s="54"/>
      <c r="B780" s="48"/>
      <c r="D780" s="44"/>
      <c r="E780" s="55"/>
      <c r="F780" s="44"/>
      <c r="G780" s="48"/>
    </row>
    <row r="781" spans="1:7" ht="23.25" x14ac:dyDescent="0.25">
      <c r="A781" s="54"/>
      <c r="B781" s="48"/>
      <c r="D781" s="44"/>
      <c r="E781" s="55"/>
      <c r="F781" s="44"/>
      <c r="G781" s="48"/>
    </row>
    <row r="782" spans="1:7" ht="23.25" x14ac:dyDescent="0.25">
      <c r="A782" s="54"/>
      <c r="B782" s="48"/>
      <c r="D782" s="44"/>
      <c r="E782" s="55"/>
      <c r="F782" s="44"/>
      <c r="G782" s="48"/>
    </row>
    <row r="783" spans="1:7" ht="23.25" x14ac:dyDescent="0.25">
      <c r="A783" s="54"/>
      <c r="B783" s="48"/>
      <c r="D783" s="44"/>
      <c r="E783" s="55"/>
      <c r="F783" s="44"/>
      <c r="G783" s="48"/>
    </row>
    <row r="784" spans="1:7" ht="23.25" x14ac:dyDescent="0.25">
      <c r="A784" s="54"/>
      <c r="B784" s="48"/>
      <c r="D784" s="44"/>
      <c r="E784" s="55"/>
      <c r="F784" s="44"/>
      <c r="G784" s="48"/>
    </row>
    <row r="785" spans="1:7" ht="23.25" x14ac:dyDescent="0.25">
      <c r="A785" s="54"/>
      <c r="B785" s="48"/>
      <c r="D785" s="44"/>
      <c r="E785" s="55"/>
      <c r="F785" s="44"/>
      <c r="G785" s="48"/>
    </row>
    <row r="786" spans="1:7" ht="23.25" x14ac:dyDescent="0.25">
      <c r="A786" s="54"/>
      <c r="B786" s="48"/>
      <c r="D786" s="44"/>
      <c r="E786" s="55"/>
      <c r="F786" s="44"/>
      <c r="G786" s="48"/>
    </row>
    <row r="787" spans="1:7" ht="23.25" x14ac:dyDescent="0.25">
      <c r="A787" s="54"/>
      <c r="B787" s="48"/>
      <c r="D787" s="44"/>
      <c r="E787" s="55"/>
      <c r="F787" s="44"/>
      <c r="G787" s="48"/>
    </row>
    <row r="788" spans="1:7" ht="23.25" x14ac:dyDescent="0.25">
      <c r="A788" s="54"/>
      <c r="B788" s="48"/>
      <c r="D788" s="44"/>
      <c r="E788" s="55"/>
      <c r="F788" s="44"/>
      <c r="G788" s="48"/>
    </row>
    <row r="789" spans="1:7" ht="23.25" x14ac:dyDescent="0.25">
      <c r="A789" s="54"/>
      <c r="B789" s="48"/>
      <c r="D789" s="44"/>
      <c r="E789" s="55"/>
      <c r="F789" s="44"/>
      <c r="G789" s="48"/>
    </row>
    <row r="790" spans="1:7" ht="23.25" x14ac:dyDescent="0.25">
      <c r="A790" s="54"/>
      <c r="B790" s="48"/>
      <c r="D790" s="44"/>
      <c r="E790" s="55"/>
      <c r="F790" s="44"/>
      <c r="G790" s="48"/>
    </row>
    <row r="791" spans="1:7" ht="23.25" x14ac:dyDescent="0.25">
      <c r="A791" s="54"/>
      <c r="B791" s="48"/>
      <c r="D791" s="44"/>
      <c r="E791" s="55"/>
      <c r="F791" s="44"/>
      <c r="G791" s="48"/>
    </row>
    <row r="792" spans="1:7" ht="23.25" x14ac:dyDescent="0.25">
      <c r="A792" s="54"/>
      <c r="B792" s="48"/>
      <c r="D792" s="44"/>
      <c r="E792" s="55"/>
      <c r="F792" s="44"/>
      <c r="G792" s="48"/>
    </row>
    <row r="793" spans="1:7" ht="23.25" x14ac:dyDescent="0.25">
      <c r="A793" s="54"/>
      <c r="B793" s="48"/>
      <c r="D793" s="44"/>
      <c r="E793" s="55"/>
      <c r="F793" s="44"/>
      <c r="G793" s="48"/>
    </row>
    <row r="794" spans="1:7" ht="23.25" x14ac:dyDescent="0.25">
      <c r="A794" s="54"/>
      <c r="B794" s="48"/>
      <c r="D794" s="44"/>
      <c r="E794" s="55"/>
      <c r="F794" s="44"/>
      <c r="G794" s="48"/>
    </row>
    <row r="795" spans="1:7" ht="23.25" x14ac:dyDescent="0.25">
      <c r="A795" s="54"/>
      <c r="B795" s="48"/>
      <c r="D795" s="44"/>
      <c r="E795" s="55"/>
      <c r="F795" s="44"/>
      <c r="G795" s="48"/>
    </row>
    <row r="796" spans="1:7" ht="23.25" x14ac:dyDescent="0.25">
      <c r="A796" s="54"/>
      <c r="B796" s="48"/>
      <c r="D796" s="44"/>
      <c r="E796" s="55"/>
      <c r="F796" s="44"/>
      <c r="G796" s="48"/>
    </row>
    <row r="797" spans="1:7" ht="23.25" x14ac:dyDescent="0.25">
      <c r="A797" s="54"/>
      <c r="B797" s="48"/>
      <c r="D797" s="44"/>
      <c r="E797" s="55"/>
      <c r="F797" s="44"/>
      <c r="G797" s="48"/>
    </row>
    <row r="798" spans="1:7" ht="23.25" x14ac:dyDescent="0.25">
      <c r="A798" s="54"/>
      <c r="B798" s="48"/>
      <c r="D798" s="44"/>
      <c r="E798" s="55"/>
      <c r="F798" s="44"/>
      <c r="G798" s="48"/>
    </row>
    <row r="799" spans="1:7" ht="23.25" x14ac:dyDescent="0.25">
      <c r="A799" s="54"/>
      <c r="B799" s="48"/>
      <c r="D799" s="44"/>
      <c r="E799" s="55"/>
      <c r="F799" s="44"/>
      <c r="G799" s="48"/>
    </row>
    <row r="800" spans="1:7" ht="23.25" x14ac:dyDescent="0.25">
      <c r="A800" s="54"/>
      <c r="B800" s="48"/>
      <c r="D800" s="44"/>
      <c r="E800" s="55"/>
      <c r="F800" s="44"/>
      <c r="G800" s="48"/>
    </row>
    <row r="801" spans="1:7" ht="23.25" x14ac:dyDescent="0.25">
      <c r="A801" s="54"/>
      <c r="B801" s="48"/>
      <c r="D801" s="44"/>
      <c r="E801" s="55"/>
      <c r="F801" s="44"/>
      <c r="G801" s="48"/>
    </row>
    <row r="802" spans="1:7" ht="23.25" x14ac:dyDescent="0.25">
      <c r="A802" s="54"/>
      <c r="B802" s="48"/>
      <c r="D802" s="44"/>
      <c r="E802" s="55"/>
      <c r="F802" s="44"/>
      <c r="G802" s="48"/>
    </row>
    <row r="803" spans="1:7" ht="23.25" x14ac:dyDescent="0.25">
      <c r="A803" s="54"/>
      <c r="B803" s="48"/>
      <c r="D803" s="44"/>
      <c r="E803" s="55"/>
      <c r="F803" s="44"/>
      <c r="G803" s="48"/>
    </row>
    <row r="804" spans="1:7" ht="23.25" x14ac:dyDescent="0.25">
      <c r="A804" s="54"/>
      <c r="B804" s="48"/>
      <c r="D804" s="44"/>
      <c r="E804" s="55"/>
      <c r="F804" s="44"/>
      <c r="G804" s="48"/>
    </row>
    <row r="805" spans="1:7" ht="23.25" x14ac:dyDescent="0.25">
      <c r="A805" s="54"/>
      <c r="B805" s="48"/>
      <c r="D805" s="44"/>
      <c r="E805" s="55"/>
      <c r="F805" s="44"/>
      <c r="G805" s="48"/>
    </row>
    <row r="806" spans="1:7" ht="23.25" x14ac:dyDescent="0.25">
      <c r="A806" s="54"/>
      <c r="B806" s="48"/>
      <c r="D806" s="44"/>
      <c r="E806" s="55"/>
      <c r="F806" s="44"/>
      <c r="G806" s="48"/>
    </row>
    <row r="807" spans="1:7" ht="23.25" x14ac:dyDescent="0.25">
      <c r="A807" s="54"/>
      <c r="B807" s="48"/>
      <c r="D807" s="44"/>
      <c r="E807" s="55"/>
      <c r="F807" s="44"/>
      <c r="G807" s="48"/>
    </row>
    <row r="808" spans="1:7" ht="23.25" x14ac:dyDescent="0.25">
      <c r="A808" s="54"/>
      <c r="B808" s="48"/>
      <c r="D808" s="44"/>
      <c r="E808" s="55"/>
      <c r="F808" s="44"/>
      <c r="G808" s="48"/>
    </row>
    <row r="809" spans="1:7" ht="23.25" x14ac:dyDescent="0.25">
      <c r="A809" s="54"/>
      <c r="B809" s="48"/>
      <c r="D809" s="44"/>
      <c r="E809" s="55"/>
      <c r="F809" s="44"/>
      <c r="G809" s="48"/>
    </row>
    <row r="810" spans="1:7" ht="23.25" x14ac:dyDescent="0.25">
      <c r="A810" s="54"/>
      <c r="B810" s="48"/>
      <c r="D810" s="44"/>
      <c r="E810" s="55"/>
      <c r="F810" s="44"/>
      <c r="G810" s="48"/>
    </row>
    <row r="811" spans="1:7" ht="23.25" x14ac:dyDescent="0.25">
      <c r="A811" s="54"/>
      <c r="B811" s="48"/>
      <c r="D811" s="44"/>
      <c r="E811" s="55"/>
      <c r="F811" s="44"/>
      <c r="G811" s="48"/>
    </row>
    <row r="812" spans="1:7" ht="23.25" x14ac:dyDescent="0.25">
      <c r="A812" s="54"/>
      <c r="B812" s="48"/>
      <c r="D812" s="44"/>
      <c r="E812" s="55"/>
      <c r="F812" s="44"/>
      <c r="G812" s="48"/>
    </row>
    <row r="813" spans="1:7" ht="23.25" x14ac:dyDescent="0.25">
      <c r="A813" s="54"/>
      <c r="B813" s="48"/>
      <c r="D813" s="44"/>
      <c r="E813" s="55"/>
      <c r="F813" s="44"/>
      <c r="G813" s="48"/>
    </row>
    <row r="814" spans="1:7" ht="23.25" x14ac:dyDescent="0.25">
      <c r="A814" s="54"/>
      <c r="B814" s="48"/>
      <c r="D814" s="44"/>
      <c r="E814" s="55"/>
      <c r="F814" s="44"/>
      <c r="G814" s="48"/>
    </row>
    <row r="815" spans="1:7" ht="23.25" x14ac:dyDescent="0.25">
      <c r="A815" s="54"/>
      <c r="B815" s="48"/>
      <c r="D815" s="44"/>
      <c r="E815" s="55"/>
      <c r="F815" s="44"/>
      <c r="G815" s="48"/>
    </row>
    <row r="816" spans="1:7" ht="23.25" x14ac:dyDescent="0.25">
      <c r="A816" s="54"/>
      <c r="B816" s="48"/>
      <c r="D816" s="44"/>
      <c r="E816" s="55"/>
      <c r="F816" s="44"/>
      <c r="G816" s="48"/>
    </row>
    <row r="817" spans="1:7" ht="23.25" x14ac:dyDescent="0.25">
      <c r="A817" s="54"/>
      <c r="B817" s="48"/>
      <c r="D817" s="44"/>
      <c r="E817" s="55"/>
      <c r="F817" s="44"/>
      <c r="G817" s="48"/>
    </row>
    <row r="818" spans="1:7" ht="23.25" x14ac:dyDescent="0.25">
      <c r="A818" s="54"/>
      <c r="B818" s="48"/>
      <c r="D818" s="44"/>
      <c r="E818" s="55"/>
      <c r="F818" s="44"/>
      <c r="G818" s="48"/>
    </row>
    <row r="819" spans="1:7" ht="23.25" x14ac:dyDescent="0.25">
      <c r="A819" s="54"/>
      <c r="B819" s="48"/>
      <c r="D819" s="44"/>
      <c r="E819" s="55"/>
      <c r="F819" s="44"/>
      <c r="G819" s="48"/>
    </row>
    <row r="820" spans="1:7" ht="23.25" x14ac:dyDescent="0.25">
      <c r="A820" s="54"/>
      <c r="B820" s="48"/>
      <c r="D820" s="44"/>
      <c r="E820" s="55"/>
      <c r="F820" s="44"/>
      <c r="G820" s="48"/>
    </row>
    <row r="821" spans="1:7" ht="23.25" x14ac:dyDescent="0.25">
      <c r="A821" s="54"/>
      <c r="B821" s="48"/>
      <c r="D821" s="44"/>
      <c r="E821" s="55"/>
      <c r="F821" s="44"/>
      <c r="G821" s="48"/>
    </row>
    <row r="822" spans="1:7" ht="23.25" x14ac:dyDescent="0.25">
      <c r="A822" s="54"/>
      <c r="B822" s="48"/>
      <c r="D822" s="44"/>
      <c r="E822" s="55"/>
      <c r="F822" s="44"/>
      <c r="G822" s="48"/>
    </row>
    <row r="823" spans="1:7" ht="23.25" x14ac:dyDescent="0.25">
      <c r="A823" s="54"/>
      <c r="B823" s="48"/>
      <c r="D823" s="44"/>
      <c r="E823" s="55"/>
      <c r="F823" s="44"/>
      <c r="G823" s="48"/>
    </row>
    <row r="824" spans="1:7" ht="23.25" x14ac:dyDescent="0.25">
      <c r="A824" s="54"/>
      <c r="B824" s="48"/>
      <c r="D824" s="44"/>
      <c r="E824" s="55"/>
      <c r="F824" s="44"/>
      <c r="G824" s="48"/>
    </row>
    <row r="825" spans="1:7" ht="23.25" x14ac:dyDescent="0.25">
      <c r="A825" s="54"/>
      <c r="B825" s="48"/>
      <c r="D825" s="44"/>
      <c r="E825" s="55"/>
      <c r="F825" s="44"/>
      <c r="G825" s="48"/>
    </row>
    <row r="826" spans="1:7" ht="23.25" x14ac:dyDescent="0.25">
      <c r="A826" s="54"/>
      <c r="B826" s="48"/>
      <c r="D826" s="44"/>
      <c r="E826" s="55"/>
      <c r="F826" s="44"/>
      <c r="G826" s="48"/>
    </row>
    <row r="827" spans="1:7" ht="23.25" x14ac:dyDescent="0.25">
      <c r="A827" s="54"/>
      <c r="B827" s="48"/>
      <c r="D827" s="44"/>
      <c r="E827" s="55"/>
      <c r="F827" s="44"/>
      <c r="G827" s="48"/>
    </row>
    <row r="828" spans="1:7" ht="23.25" x14ac:dyDescent="0.25">
      <c r="A828" s="54"/>
      <c r="B828" s="48"/>
      <c r="D828" s="44"/>
      <c r="E828" s="55"/>
      <c r="F828" s="44"/>
      <c r="G828" s="48"/>
    </row>
    <row r="829" spans="1:7" ht="23.25" x14ac:dyDescent="0.25">
      <c r="A829" s="54"/>
      <c r="B829" s="48"/>
      <c r="D829" s="44"/>
      <c r="E829" s="55"/>
      <c r="F829" s="44"/>
      <c r="G829" s="48"/>
    </row>
    <row r="830" spans="1:7" ht="23.25" x14ac:dyDescent="0.25">
      <c r="A830" s="54"/>
      <c r="B830" s="48"/>
      <c r="D830" s="44"/>
      <c r="E830" s="55"/>
      <c r="F830" s="44"/>
      <c r="G830" s="48"/>
    </row>
    <row r="831" spans="1:7" ht="23.25" x14ac:dyDescent="0.25">
      <c r="A831" s="54"/>
      <c r="B831" s="48"/>
      <c r="D831" s="44"/>
      <c r="E831" s="55"/>
      <c r="F831" s="44"/>
      <c r="G831" s="48"/>
    </row>
    <row r="832" spans="1:7" ht="23.25" x14ac:dyDescent="0.25">
      <c r="A832" s="54"/>
      <c r="B832" s="48"/>
      <c r="D832" s="44"/>
      <c r="E832" s="55"/>
      <c r="F832" s="44"/>
      <c r="G832" s="48"/>
    </row>
    <row r="833" spans="1:7" ht="23.25" x14ac:dyDescent="0.25">
      <c r="A833" s="54"/>
      <c r="B833" s="48"/>
      <c r="D833" s="44"/>
      <c r="E833" s="55"/>
      <c r="F833" s="44"/>
      <c r="G833" s="48"/>
    </row>
    <row r="834" spans="1:7" ht="23.25" x14ac:dyDescent="0.25">
      <c r="A834" s="54"/>
      <c r="B834" s="48"/>
      <c r="D834" s="44"/>
      <c r="E834" s="55"/>
      <c r="F834" s="44"/>
      <c r="G834" s="48"/>
    </row>
    <row r="835" spans="1:7" ht="23.25" x14ac:dyDescent="0.25">
      <c r="A835" s="54"/>
      <c r="B835" s="48"/>
      <c r="D835" s="44"/>
      <c r="E835" s="55"/>
      <c r="F835" s="44"/>
      <c r="G835" s="48"/>
    </row>
    <row r="836" spans="1:7" ht="23.25" x14ac:dyDescent="0.25">
      <c r="A836" s="54"/>
      <c r="B836" s="48"/>
      <c r="D836" s="44"/>
      <c r="E836" s="55"/>
      <c r="F836" s="44"/>
      <c r="G836" s="48"/>
    </row>
    <row r="837" spans="1:7" ht="23.25" x14ac:dyDescent="0.25">
      <c r="A837" s="54"/>
      <c r="B837" s="48"/>
      <c r="D837" s="44"/>
      <c r="E837" s="55"/>
      <c r="F837" s="44"/>
      <c r="G837" s="48"/>
    </row>
    <row r="838" spans="1:7" ht="23.25" x14ac:dyDescent="0.25">
      <c r="A838" s="54"/>
      <c r="B838" s="48"/>
      <c r="D838" s="44"/>
      <c r="E838" s="55"/>
      <c r="F838" s="44"/>
      <c r="G838" s="48"/>
    </row>
    <row r="839" spans="1:7" ht="23.25" x14ac:dyDescent="0.25">
      <c r="A839" s="54"/>
      <c r="B839" s="48"/>
      <c r="D839" s="44"/>
      <c r="E839" s="55"/>
      <c r="F839" s="44"/>
      <c r="G839" s="48"/>
    </row>
    <row r="840" spans="1:7" ht="23.25" x14ac:dyDescent="0.25">
      <c r="A840" s="54"/>
      <c r="B840" s="48"/>
      <c r="D840" s="44"/>
      <c r="E840" s="55"/>
      <c r="F840" s="44"/>
      <c r="G840" s="48"/>
    </row>
    <row r="841" spans="1:7" ht="23.25" x14ac:dyDescent="0.25">
      <c r="A841" s="54"/>
      <c r="B841" s="48"/>
      <c r="D841" s="44"/>
      <c r="E841" s="55"/>
      <c r="F841" s="44"/>
      <c r="G841" s="48"/>
    </row>
    <row r="842" spans="1:7" ht="23.25" x14ac:dyDescent="0.25">
      <c r="A842" s="54"/>
      <c r="B842" s="48"/>
      <c r="D842" s="44"/>
      <c r="E842" s="55"/>
      <c r="F842" s="44"/>
      <c r="G842" s="48"/>
    </row>
    <row r="843" spans="1:7" ht="23.25" x14ac:dyDescent="0.25">
      <c r="A843" s="54"/>
      <c r="B843" s="48"/>
      <c r="D843" s="44"/>
      <c r="E843" s="55"/>
      <c r="F843" s="44"/>
      <c r="G843" s="48"/>
    </row>
    <row r="844" spans="1:7" ht="23.25" x14ac:dyDescent="0.25">
      <c r="A844" s="54"/>
      <c r="B844" s="48"/>
      <c r="D844" s="44"/>
      <c r="E844" s="55"/>
      <c r="F844" s="44"/>
      <c r="G844" s="48"/>
    </row>
    <row r="845" spans="1:7" ht="23.25" x14ac:dyDescent="0.25">
      <c r="A845" s="54"/>
      <c r="B845" s="48"/>
      <c r="D845" s="44"/>
      <c r="E845" s="55"/>
      <c r="F845" s="44"/>
      <c r="G845" s="48"/>
    </row>
    <row r="846" spans="1:7" ht="23.25" x14ac:dyDescent="0.25">
      <c r="A846" s="54"/>
      <c r="B846" s="48"/>
      <c r="D846" s="44"/>
      <c r="E846" s="55"/>
      <c r="F846" s="44"/>
      <c r="G846" s="48"/>
    </row>
    <row r="847" spans="1:7" ht="23.25" x14ac:dyDescent="0.25">
      <c r="A847" s="54"/>
      <c r="B847" s="48"/>
      <c r="D847" s="44"/>
      <c r="E847" s="55"/>
      <c r="F847" s="44"/>
      <c r="G847" s="48"/>
    </row>
    <row r="848" spans="1:7" ht="23.25" x14ac:dyDescent="0.25">
      <c r="A848" s="54"/>
      <c r="B848" s="48"/>
      <c r="D848" s="44"/>
      <c r="E848" s="55"/>
      <c r="F848" s="44"/>
      <c r="G848" s="48"/>
    </row>
    <row r="849" spans="1:7" ht="23.25" x14ac:dyDescent="0.25">
      <c r="A849" s="54"/>
      <c r="B849" s="48"/>
      <c r="D849" s="44"/>
      <c r="E849" s="55"/>
      <c r="F849" s="44"/>
      <c r="G849" s="48"/>
    </row>
    <row r="850" spans="1:7" ht="23.25" x14ac:dyDescent="0.25">
      <c r="A850" s="54"/>
      <c r="B850" s="48"/>
      <c r="D850" s="44"/>
      <c r="E850" s="55"/>
      <c r="F850" s="44"/>
      <c r="G850" s="48"/>
    </row>
    <row r="851" spans="1:7" ht="23.25" x14ac:dyDescent="0.25">
      <c r="A851" s="54"/>
      <c r="B851" s="48"/>
      <c r="D851" s="44"/>
      <c r="E851" s="55"/>
      <c r="F851" s="44"/>
      <c r="G851" s="48"/>
    </row>
    <row r="852" spans="1:7" ht="23.25" x14ac:dyDescent="0.25">
      <c r="A852" s="54"/>
      <c r="B852" s="48"/>
      <c r="D852" s="44"/>
      <c r="E852" s="55"/>
      <c r="F852" s="44"/>
      <c r="G852" s="48"/>
    </row>
    <row r="853" spans="1:7" ht="23.25" x14ac:dyDescent="0.25">
      <c r="A853" s="54"/>
      <c r="B853" s="48"/>
      <c r="D853" s="44"/>
      <c r="E853" s="55"/>
      <c r="F853" s="44"/>
      <c r="G853" s="48"/>
    </row>
    <row r="854" spans="1:7" ht="23.25" x14ac:dyDescent="0.25">
      <c r="A854" s="54"/>
      <c r="B854" s="48"/>
      <c r="D854" s="44"/>
      <c r="E854" s="55"/>
      <c r="F854" s="44"/>
      <c r="G854" s="48"/>
    </row>
    <row r="855" spans="1:7" ht="23.25" x14ac:dyDescent="0.25">
      <c r="A855" s="54"/>
      <c r="B855" s="48"/>
      <c r="D855" s="44"/>
      <c r="E855" s="55"/>
      <c r="F855" s="44"/>
      <c r="G855" s="48"/>
    </row>
    <row r="856" spans="1:7" ht="23.25" x14ac:dyDescent="0.25">
      <c r="A856" s="54"/>
      <c r="B856" s="48"/>
      <c r="D856" s="44"/>
      <c r="E856" s="55"/>
      <c r="F856" s="44"/>
      <c r="G856" s="48"/>
    </row>
    <row r="857" spans="1:7" ht="23.25" x14ac:dyDescent="0.25">
      <c r="A857" s="54"/>
      <c r="B857" s="48"/>
      <c r="D857" s="44"/>
      <c r="E857" s="55"/>
      <c r="F857" s="44"/>
      <c r="G857" s="48"/>
    </row>
    <row r="858" spans="1:7" ht="23.25" x14ac:dyDescent="0.25">
      <c r="A858" s="54"/>
      <c r="B858" s="48"/>
      <c r="D858" s="44"/>
      <c r="E858" s="55"/>
      <c r="F858" s="44"/>
      <c r="G858" s="48"/>
    </row>
    <row r="859" spans="1:7" ht="23.25" x14ac:dyDescent="0.25">
      <c r="A859" s="54"/>
      <c r="B859" s="48"/>
      <c r="D859" s="44"/>
      <c r="E859" s="55"/>
      <c r="F859" s="44"/>
      <c r="G859" s="48"/>
    </row>
    <row r="860" spans="1:7" ht="23.25" x14ac:dyDescent="0.25">
      <c r="A860" s="54"/>
      <c r="B860" s="48"/>
      <c r="D860" s="44"/>
      <c r="E860" s="55"/>
      <c r="F860" s="44"/>
      <c r="G860" s="48"/>
    </row>
    <row r="861" spans="1:7" ht="23.25" x14ac:dyDescent="0.25">
      <c r="A861" s="54"/>
      <c r="B861" s="48"/>
      <c r="D861" s="44"/>
      <c r="E861" s="55"/>
      <c r="F861" s="44"/>
      <c r="G861" s="48"/>
    </row>
    <row r="862" spans="1:7" ht="23.25" x14ac:dyDescent="0.25">
      <c r="A862" s="54"/>
      <c r="B862" s="48"/>
      <c r="D862" s="44"/>
      <c r="E862" s="55"/>
      <c r="F862" s="44"/>
      <c r="G862" s="48"/>
    </row>
    <row r="863" spans="1:7" ht="23.25" x14ac:dyDescent="0.25">
      <c r="A863" s="54"/>
      <c r="B863" s="48"/>
      <c r="D863" s="44"/>
      <c r="E863" s="55"/>
      <c r="F863" s="44"/>
      <c r="G863" s="48"/>
    </row>
    <row r="864" spans="1:7" ht="23.25" x14ac:dyDescent="0.25">
      <c r="A864" s="54"/>
      <c r="B864" s="48"/>
      <c r="D864" s="44"/>
      <c r="E864" s="55"/>
      <c r="F864" s="44"/>
      <c r="G864" s="48"/>
    </row>
    <row r="865" spans="1:7" ht="23.25" x14ac:dyDescent="0.25">
      <c r="A865" s="54"/>
      <c r="B865" s="48"/>
      <c r="D865" s="44"/>
      <c r="E865" s="55"/>
      <c r="F865" s="44"/>
      <c r="G865" s="48"/>
    </row>
    <row r="866" spans="1:7" ht="23.25" x14ac:dyDescent="0.25">
      <c r="A866" s="54"/>
      <c r="B866" s="48"/>
      <c r="D866" s="44"/>
      <c r="E866" s="55"/>
      <c r="F866" s="44"/>
      <c r="G866" s="48"/>
    </row>
    <row r="867" spans="1:7" ht="23.25" x14ac:dyDescent="0.25">
      <c r="A867" s="54"/>
      <c r="B867" s="48"/>
      <c r="D867" s="44"/>
      <c r="E867" s="55"/>
      <c r="F867" s="44"/>
      <c r="G867" s="48"/>
    </row>
    <row r="868" spans="1:7" ht="23.25" x14ac:dyDescent="0.25">
      <c r="A868" s="54"/>
      <c r="B868" s="48"/>
      <c r="D868" s="44"/>
      <c r="E868" s="55"/>
      <c r="F868" s="44"/>
      <c r="G868" s="48"/>
    </row>
    <row r="869" spans="1:7" ht="23.25" x14ac:dyDescent="0.25">
      <c r="A869" s="54"/>
      <c r="B869" s="48"/>
      <c r="D869" s="44"/>
      <c r="E869" s="55"/>
      <c r="F869" s="44"/>
      <c r="G869" s="48"/>
    </row>
    <row r="870" spans="1:7" ht="23.25" x14ac:dyDescent="0.25">
      <c r="A870" s="54"/>
      <c r="B870" s="48"/>
      <c r="D870" s="44"/>
      <c r="E870" s="55"/>
      <c r="F870" s="44"/>
      <c r="G870" s="48"/>
    </row>
    <row r="871" spans="1:7" ht="23.25" x14ac:dyDescent="0.25">
      <c r="A871" s="54"/>
      <c r="B871" s="48"/>
      <c r="D871" s="44"/>
      <c r="E871" s="55"/>
      <c r="F871" s="44"/>
      <c r="G871" s="48"/>
    </row>
    <row r="872" spans="1:7" ht="23.25" x14ac:dyDescent="0.25">
      <c r="A872" s="54"/>
      <c r="B872" s="48"/>
      <c r="D872" s="44"/>
      <c r="E872" s="55"/>
      <c r="F872" s="44"/>
      <c r="G872" s="48"/>
    </row>
    <row r="873" spans="1:7" ht="23.25" x14ac:dyDescent="0.25">
      <c r="A873" s="54"/>
      <c r="B873" s="48"/>
      <c r="D873" s="44"/>
      <c r="E873" s="55"/>
      <c r="F873" s="44"/>
      <c r="G873" s="48"/>
    </row>
    <row r="874" spans="1:7" ht="23.25" x14ac:dyDescent="0.25">
      <c r="A874" s="54"/>
      <c r="B874" s="48"/>
      <c r="D874" s="44"/>
      <c r="E874" s="55"/>
      <c r="F874" s="44"/>
      <c r="G874" s="48"/>
    </row>
    <row r="875" spans="1:7" ht="23.25" x14ac:dyDescent="0.25">
      <c r="A875" s="54"/>
      <c r="B875" s="48"/>
      <c r="D875" s="44"/>
      <c r="E875" s="55"/>
      <c r="F875" s="44"/>
      <c r="G875" s="48"/>
    </row>
    <row r="876" spans="1:7" ht="23.25" x14ac:dyDescent="0.25">
      <c r="A876" s="54"/>
      <c r="B876" s="48"/>
      <c r="D876" s="44"/>
      <c r="E876" s="55"/>
      <c r="F876" s="44"/>
      <c r="G876" s="48"/>
    </row>
    <row r="877" spans="1:7" ht="23.25" x14ac:dyDescent="0.25">
      <c r="A877" s="54"/>
      <c r="B877" s="48"/>
      <c r="D877" s="44"/>
      <c r="E877" s="55"/>
      <c r="F877" s="44"/>
      <c r="G877" s="48"/>
    </row>
    <row r="878" spans="1:7" ht="23.25" x14ac:dyDescent="0.25">
      <c r="A878" s="54"/>
      <c r="B878" s="48"/>
      <c r="D878" s="44"/>
      <c r="E878" s="55"/>
      <c r="F878" s="44"/>
      <c r="G878" s="48"/>
    </row>
    <row r="879" spans="1:7" ht="23.25" x14ac:dyDescent="0.25">
      <c r="A879" s="54"/>
      <c r="B879" s="48"/>
      <c r="D879" s="44"/>
      <c r="E879" s="55"/>
      <c r="F879" s="44"/>
      <c r="G879" s="48"/>
    </row>
    <row r="880" spans="1:7" ht="23.25" x14ac:dyDescent="0.25">
      <c r="A880" s="54"/>
      <c r="B880" s="48"/>
      <c r="D880" s="44"/>
      <c r="E880" s="55"/>
      <c r="F880" s="44"/>
      <c r="G880" s="48"/>
    </row>
    <row r="881" spans="1:7" ht="23.25" x14ac:dyDescent="0.25">
      <c r="A881" s="54"/>
      <c r="B881" s="48"/>
      <c r="D881" s="44"/>
      <c r="E881" s="55"/>
      <c r="F881" s="44"/>
      <c r="G881" s="48"/>
    </row>
    <row r="882" spans="1:7" ht="23.25" x14ac:dyDescent="0.25">
      <c r="A882" s="54"/>
      <c r="B882" s="48"/>
      <c r="D882" s="44"/>
      <c r="E882" s="55"/>
      <c r="F882" s="44"/>
      <c r="G882" s="48"/>
    </row>
    <row r="883" spans="1:7" ht="23.25" x14ac:dyDescent="0.25">
      <c r="A883" s="54"/>
      <c r="B883" s="48"/>
      <c r="D883" s="44"/>
      <c r="E883" s="55"/>
      <c r="F883" s="44"/>
      <c r="G883" s="48"/>
    </row>
    <row r="884" spans="1:7" ht="23.25" x14ac:dyDescent="0.25">
      <c r="A884" s="54"/>
      <c r="B884" s="48"/>
      <c r="D884" s="44"/>
      <c r="E884" s="55"/>
      <c r="F884" s="44"/>
      <c r="G884" s="48"/>
    </row>
    <row r="885" spans="1:7" ht="23.25" x14ac:dyDescent="0.25">
      <c r="A885" s="54"/>
      <c r="B885" s="48"/>
      <c r="D885" s="44"/>
      <c r="E885" s="55"/>
      <c r="F885" s="44"/>
      <c r="G885" s="48"/>
    </row>
    <row r="886" spans="1:7" ht="23.25" x14ac:dyDescent="0.25">
      <c r="A886" s="54"/>
      <c r="B886" s="48"/>
      <c r="D886" s="44"/>
      <c r="E886" s="55"/>
      <c r="F886" s="44"/>
      <c r="G886" s="48"/>
    </row>
    <row r="887" spans="1:7" ht="23.25" x14ac:dyDescent="0.25">
      <c r="A887" s="54"/>
      <c r="B887" s="48"/>
      <c r="D887" s="44"/>
      <c r="E887" s="55"/>
      <c r="F887" s="44"/>
      <c r="G887" s="48"/>
    </row>
    <row r="888" spans="1:7" ht="23.25" x14ac:dyDescent="0.25">
      <c r="A888" s="54"/>
      <c r="B888" s="48"/>
      <c r="D888" s="44"/>
      <c r="E888" s="55"/>
      <c r="F888" s="44"/>
      <c r="G888" s="48"/>
    </row>
    <row r="889" spans="1:7" ht="23.25" x14ac:dyDescent="0.25">
      <c r="A889" s="54"/>
      <c r="B889" s="48"/>
      <c r="D889" s="44"/>
      <c r="E889" s="55"/>
      <c r="F889" s="44"/>
      <c r="G889" s="48"/>
    </row>
    <row r="890" spans="1:7" ht="23.25" x14ac:dyDescent="0.25">
      <c r="A890" s="54"/>
      <c r="B890" s="48"/>
      <c r="D890" s="44"/>
      <c r="E890" s="55"/>
      <c r="F890" s="44"/>
      <c r="G890" s="48"/>
    </row>
    <row r="891" spans="1:7" ht="23.25" x14ac:dyDescent="0.25">
      <c r="A891" s="54"/>
      <c r="B891" s="48"/>
      <c r="D891" s="44"/>
      <c r="E891" s="55"/>
      <c r="F891" s="44"/>
      <c r="G891" s="48"/>
    </row>
    <row r="892" spans="1:7" ht="23.25" x14ac:dyDescent="0.25">
      <c r="A892" s="54"/>
      <c r="B892" s="48"/>
      <c r="D892" s="44"/>
      <c r="E892" s="55"/>
      <c r="F892" s="44"/>
      <c r="G892" s="48"/>
    </row>
    <row r="893" spans="1:7" ht="23.25" x14ac:dyDescent="0.25">
      <c r="A893" s="54"/>
      <c r="B893" s="48"/>
      <c r="D893" s="44"/>
      <c r="E893" s="55"/>
      <c r="F893" s="44"/>
      <c r="G893" s="48"/>
    </row>
    <row r="894" spans="1:7" ht="23.25" x14ac:dyDescent="0.25">
      <c r="A894" s="54"/>
      <c r="B894" s="48"/>
      <c r="D894" s="44"/>
      <c r="E894" s="55"/>
      <c r="F894" s="44"/>
      <c r="G894" s="48"/>
    </row>
    <row r="895" spans="1:7" ht="23.25" x14ac:dyDescent="0.25">
      <c r="A895" s="54"/>
      <c r="B895" s="48"/>
      <c r="D895" s="44"/>
      <c r="E895" s="55"/>
      <c r="F895" s="44"/>
      <c r="G895" s="48"/>
    </row>
    <row r="896" spans="1:7" ht="23.25" x14ac:dyDescent="0.25">
      <c r="A896" s="54"/>
      <c r="B896" s="48"/>
      <c r="D896" s="44"/>
      <c r="E896" s="55"/>
      <c r="F896" s="44"/>
      <c r="G896" s="48"/>
    </row>
    <row r="897" spans="1:7" ht="23.25" x14ac:dyDescent="0.25">
      <c r="A897" s="54"/>
      <c r="B897" s="48"/>
      <c r="D897" s="44"/>
      <c r="E897" s="55"/>
      <c r="F897" s="44"/>
      <c r="G897" s="48"/>
    </row>
    <row r="898" spans="1:7" ht="23.25" x14ac:dyDescent="0.25">
      <c r="A898" s="54"/>
      <c r="B898" s="48"/>
      <c r="D898" s="44"/>
      <c r="E898" s="55"/>
      <c r="F898" s="44"/>
      <c r="G898" s="48"/>
    </row>
    <row r="899" spans="1:7" ht="23.25" x14ac:dyDescent="0.25">
      <c r="A899" s="54"/>
      <c r="B899" s="48"/>
      <c r="D899" s="44"/>
      <c r="E899" s="55"/>
      <c r="F899" s="44"/>
      <c r="G899" s="48"/>
    </row>
    <row r="900" spans="1:7" ht="23.25" x14ac:dyDescent="0.25">
      <c r="A900" s="54"/>
      <c r="B900" s="48"/>
      <c r="D900" s="44"/>
      <c r="E900" s="55"/>
      <c r="F900" s="44"/>
      <c r="G900" s="48"/>
    </row>
    <row r="901" spans="1:7" ht="23.25" x14ac:dyDescent="0.25">
      <c r="A901" s="54"/>
      <c r="B901" s="48"/>
      <c r="D901" s="44"/>
      <c r="E901" s="55"/>
      <c r="F901" s="44"/>
      <c r="G901" s="48"/>
    </row>
    <row r="902" spans="1:7" ht="23.25" x14ac:dyDescent="0.25">
      <c r="A902" s="54"/>
      <c r="B902" s="48"/>
      <c r="D902" s="44"/>
      <c r="E902" s="55"/>
      <c r="F902" s="44"/>
      <c r="G902" s="48"/>
    </row>
    <row r="903" spans="1:7" ht="23.25" x14ac:dyDescent="0.25">
      <c r="A903" s="54"/>
      <c r="B903" s="48"/>
      <c r="D903" s="44"/>
      <c r="E903" s="55"/>
      <c r="F903" s="44"/>
      <c r="G903" s="48"/>
    </row>
    <row r="904" spans="1:7" ht="23.25" x14ac:dyDescent="0.25">
      <c r="A904" s="54"/>
      <c r="B904" s="48"/>
      <c r="D904" s="44"/>
      <c r="E904" s="55"/>
      <c r="F904" s="44"/>
      <c r="G904" s="48"/>
    </row>
    <row r="905" spans="1:7" ht="23.25" x14ac:dyDescent="0.25">
      <c r="A905" s="54"/>
      <c r="B905" s="48"/>
      <c r="D905" s="44"/>
      <c r="E905" s="55"/>
      <c r="F905" s="44"/>
      <c r="G905" s="48"/>
    </row>
    <row r="906" spans="1:7" ht="23.25" x14ac:dyDescent="0.25">
      <c r="A906" s="54"/>
      <c r="B906" s="48"/>
      <c r="D906" s="44"/>
      <c r="E906" s="55"/>
      <c r="F906" s="44"/>
      <c r="G906" s="48"/>
    </row>
    <row r="907" spans="1:7" ht="23.25" x14ac:dyDescent="0.25">
      <c r="A907" s="54"/>
      <c r="B907" s="48"/>
      <c r="D907" s="44"/>
      <c r="E907" s="55"/>
      <c r="F907" s="44"/>
      <c r="G907" s="48"/>
    </row>
    <row r="908" spans="1:7" ht="23.25" x14ac:dyDescent="0.25">
      <c r="A908" s="54"/>
      <c r="B908" s="48"/>
      <c r="D908" s="44"/>
      <c r="E908" s="55"/>
      <c r="F908" s="44"/>
      <c r="G908" s="48"/>
    </row>
    <row r="909" spans="1:7" ht="23.25" x14ac:dyDescent="0.25">
      <c r="A909" s="54"/>
      <c r="B909" s="48"/>
      <c r="D909" s="44"/>
      <c r="E909" s="55"/>
      <c r="F909" s="44"/>
      <c r="G909" s="48"/>
    </row>
    <row r="910" spans="1:7" ht="23.25" x14ac:dyDescent="0.25">
      <c r="A910" s="54"/>
      <c r="B910" s="48"/>
      <c r="D910" s="44"/>
      <c r="E910" s="55"/>
      <c r="F910" s="44"/>
      <c r="G910" s="48"/>
    </row>
    <row r="911" spans="1:7" ht="23.25" x14ac:dyDescent="0.25">
      <c r="A911" s="54"/>
      <c r="B911" s="48"/>
      <c r="D911" s="44"/>
      <c r="E911" s="55"/>
      <c r="F911" s="44"/>
      <c r="G911" s="48"/>
    </row>
    <row r="912" spans="1:7" ht="23.25" x14ac:dyDescent="0.25">
      <c r="A912" s="54"/>
      <c r="B912" s="48"/>
      <c r="D912" s="44"/>
      <c r="E912" s="55"/>
      <c r="F912" s="44"/>
      <c r="G912" s="48"/>
    </row>
    <row r="913" spans="1:7" ht="23.25" x14ac:dyDescent="0.25">
      <c r="A913" s="54"/>
      <c r="B913" s="48"/>
      <c r="D913" s="44"/>
      <c r="E913" s="55"/>
      <c r="F913" s="44"/>
      <c r="G913" s="48"/>
    </row>
    <row r="914" spans="1:7" ht="23.25" x14ac:dyDescent="0.25">
      <c r="A914" s="54"/>
      <c r="B914" s="48"/>
      <c r="D914" s="44"/>
      <c r="E914" s="55"/>
      <c r="F914" s="44"/>
      <c r="G914" s="48"/>
    </row>
    <row r="915" spans="1:7" ht="23.25" x14ac:dyDescent="0.25">
      <c r="A915" s="54"/>
      <c r="B915" s="48"/>
      <c r="D915" s="44"/>
      <c r="E915" s="55"/>
      <c r="F915" s="44"/>
      <c r="G915" s="48"/>
    </row>
    <row r="916" spans="1:7" ht="23.25" x14ac:dyDescent="0.25">
      <c r="A916" s="54"/>
      <c r="B916" s="48"/>
      <c r="D916" s="44"/>
      <c r="E916" s="55"/>
      <c r="F916" s="44"/>
      <c r="G916" s="48"/>
    </row>
    <row r="917" spans="1:7" ht="23.25" x14ac:dyDescent="0.25">
      <c r="A917" s="54"/>
      <c r="B917" s="48"/>
      <c r="D917" s="44"/>
      <c r="E917" s="55"/>
      <c r="F917" s="44"/>
      <c r="G917" s="48"/>
    </row>
    <row r="918" spans="1:7" ht="23.25" x14ac:dyDescent="0.25">
      <c r="A918" s="54"/>
      <c r="B918" s="48"/>
      <c r="D918" s="44"/>
      <c r="E918" s="55"/>
      <c r="F918" s="44"/>
      <c r="G918" s="48"/>
    </row>
    <row r="919" spans="1:7" ht="23.25" x14ac:dyDescent="0.25">
      <c r="A919" s="54"/>
      <c r="B919" s="48"/>
      <c r="D919" s="44"/>
      <c r="E919" s="55"/>
      <c r="F919" s="44"/>
      <c r="G919" s="48"/>
    </row>
    <row r="920" spans="1:7" ht="23.25" x14ac:dyDescent="0.25">
      <c r="A920" s="54"/>
      <c r="B920" s="48"/>
      <c r="D920" s="44"/>
      <c r="E920" s="55"/>
      <c r="F920" s="44"/>
      <c r="G920" s="48"/>
    </row>
    <row r="921" spans="1:7" ht="23.25" x14ac:dyDescent="0.25">
      <c r="A921" s="54"/>
      <c r="B921" s="48"/>
      <c r="D921" s="44"/>
      <c r="E921" s="55"/>
      <c r="F921" s="44"/>
      <c r="G921" s="48"/>
    </row>
    <row r="922" spans="1:7" ht="23.25" x14ac:dyDescent="0.25">
      <c r="A922" s="54"/>
      <c r="B922" s="48"/>
      <c r="D922" s="44"/>
      <c r="E922" s="55"/>
      <c r="F922" s="44"/>
      <c r="G922" s="48"/>
    </row>
    <row r="923" spans="1:7" ht="23.25" x14ac:dyDescent="0.25">
      <c r="A923" s="54"/>
      <c r="B923" s="48"/>
      <c r="D923" s="44"/>
      <c r="E923" s="55"/>
      <c r="F923" s="44"/>
      <c r="G923" s="48"/>
    </row>
    <row r="924" spans="1:7" ht="23.25" x14ac:dyDescent="0.25">
      <c r="A924" s="54"/>
      <c r="B924" s="48"/>
      <c r="D924" s="44"/>
      <c r="E924" s="55"/>
      <c r="F924" s="44"/>
      <c r="G924" s="48"/>
    </row>
    <row r="925" spans="1:7" ht="23.25" x14ac:dyDescent="0.25">
      <c r="A925" s="54"/>
      <c r="B925" s="48"/>
      <c r="D925" s="44"/>
      <c r="E925" s="55"/>
      <c r="F925" s="44"/>
      <c r="G925" s="48"/>
    </row>
    <row r="926" spans="1:7" ht="23.25" x14ac:dyDescent="0.25">
      <c r="A926" s="54"/>
      <c r="B926" s="48"/>
      <c r="D926" s="44"/>
      <c r="E926" s="55"/>
      <c r="F926" s="44"/>
      <c r="G926" s="48"/>
    </row>
    <row r="927" spans="1:7" ht="23.25" x14ac:dyDescent="0.25">
      <c r="A927" s="54"/>
      <c r="B927" s="48"/>
      <c r="D927" s="44"/>
      <c r="E927" s="55"/>
      <c r="F927" s="44"/>
      <c r="G927" s="48"/>
    </row>
    <row r="928" spans="1:7" ht="23.25" x14ac:dyDescent="0.25">
      <c r="A928" s="54"/>
      <c r="B928" s="48"/>
      <c r="D928" s="44"/>
      <c r="E928" s="55"/>
      <c r="F928" s="44"/>
      <c r="G928" s="48"/>
    </row>
    <row r="929" spans="1:7" ht="23.25" x14ac:dyDescent="0.25">
      <c r="A929" s="54"/>
      <c r="B929" s="48"/>
      <c r="D929" s="44"/>
      <c r="E929" s="55"/>
      <c r="F929" s="44"/>
      <c r="G929" s="48"/>
    </row>
    <row r="930" spans="1:7" ht="23.25" x14ac:dyDescent="0.25">
      <c r="A930" s="54"/>
      <c r="B930" s="48"/>
      <c r="D930" s="44"/>
      <c r="E930" s="55"/>
      <c r="F930" s="44"/>
      <c r="G930" s="48"/>
    </row>
    <row r="931" spans="1:7" ht="23.25" x14ac:dyDescent="0.25">
      <c r="A931" s="54"/>
      <c r="B931" s="48"/>
      <c r="D931" s="44"/>
      <c r="E931" s="55"/>
      <c r="F931" s="44"/>
      <c r="G931" s="48"/>
    </row>
    <row r="932" spans="1:7" ht="23.25" x14ac:dyDescent="0.25">
      <c r="A932" s="54"/>
      <c r="B932" s="48"/>
      <c r="D932" s="44"/>
      <c r="E932" s="55"/>
      <c r="F932" s="44"/>
      <c r="G932" s="48"/>
    </row>
    <row r="933" spans="1:7" ht="23.25" x14ac:dyDescent="0.25">
      <c r="A933" s="54"/>
      <c r="B933" s="48"/>
      <c r="D933" s="44"/>
      <c r="E933" s="55"/>
      <c r="F933" s="44"/>
      <c r="G933" s="48"/>
    </row>
    <row r="934" spans="1:7" ht="23.25" x14ac:dyDescent="0.25">
      <c r="A934" s="54"/>
      <c r="B934" s="48"/>
      <c r="D934" s="44"/>
      <c r="E934" s="55"/>
      <c r="F934" s="44"/>
      <c r="G934" s="48"/>
    </row>
    <row r="935" spans="1:7" ht="23.25" x14ac:dyDescent="0.25">
      <c r="A935" s="54"/>
      <c r="B935" s="48"/>
      <c r="D935" s="44"/>
      <c r="E935" s="55"/>
      <c r="F935" s="44"/>
      <c r="G935" s="48"/>
    </row>
    <row r="936" spans="1:7" ht="23.25" x14ac:dyDescent="0.25">
      <c r="A936" s="54"/>
      <c r="B936" s="48"/>
      <c r="D936" s="44"/>
      <c r="E936" s="55"/>
      <c r="F936" s="44"/>
      <c r="G936" s="48"/>
    </row>
    <row r="937" spans="1:7" ht="23.25" x14ac:dyDescent="0.25">
      <c r="A937" s="54"/>
      <c r="B937" s="48"/>
      <c r="D937" s="44"/>
      <c r="E937" s="55"/>
      <c r="F937" s="44"/>
      <c r="G937" s="48"/>
    </row>
    <row r="938" spans="1:7" ht="23.25" x14ac:dyDescent="0.25">
      <c r="A938" s="54"/>
      <c r="B938" s="48"/>
      <c r="D938" s="44"/>
      <c r="E938" s="55"/>
      <c r="F938" s="44"/>
      <c r="G938" s="48"/>
    </row>
    <row r="939" spans="1:7" ht="23.25" x14ac:dyDescent="0.25">
      <c r="A939" s="54"/>
      <c r="B939" s="48"/>
      <c r="D939" s="44"/>
      <c r="E939" s="55"/>
      <c r="F939" s="44"/>
      <c r="G939" s="48"/>
    </row>
    <row r="940" spans="1:7" ht="23.25" x14ac:dyDescent="0.25">
      <c r="A940" s="54"/>
      <c r="B940" s="48"/>
      <c r="D940" s="44"/>
      <c r="E940" s="55"/>
      <c r="F940" s="44"/>
      <c r="G940" s="48"/>
    </row>
    <row r="941" spans="1:7" ht="23.25" x14ac:dyDescent="0.25">
      <c r="A941" s="54"/>
      <c r="B941" s="48"/>
      <c r="D941" s="44"/>
      <c r="E941" s="55"/>
      <c r="F941" s="44"/>
      <c r="G941" s="48"/>
    </row>
    <row r="942" spans="1:7" ht="23.25" x14ac:dyDescent="0.25">
      <c r="A942" s="54"/>
      <c r="B942" s="48"/>
      <c r="D942" s="44"/>
      <c r="E942" s="55"/>
      <c r="F942" s="44"/>
      <c r="G942" s="48"/>
    </row>
    <row r="943" spans="1:7" ht="23.25" x14ac:dyDescent="0.25">
      <c r="A943" s="54"/>
      <c r="B943" s="48"/>
      <c r="D943" s="44"/>
      <c r="E943" s="55"/>
      <c r="F943" s="44"/>
      <c r="G943" s="48"/>
    </row>
    <row r="944" spans="1:7" ht="23.25" x14ac:dyDescent="0.25">
      <c r="A944" s="54"/>
      <c r="B944" s="48"/>
      <c r="D944" s="44"/>
      <c r="E944" s="55"/>
      <c r="F944" s="44"/>
      <c r="G944" s="48"/>
    </row>
    <row r="945" spans="1:7" ht="23.25" x14ac:dyDescent="0.25">
      <c r="A945" s="54"/>
      <c r="B945" s="48"/>
      <c r="D945" s="44"/>
      <c r="E945" s="55"/>
      <c r="F945" s="44"/>
      <c r="G945" s="48"/>
    </row>
    <row r="946" spans="1:7" ht="23.25" x14ac:dyDescent="0.25">
      <c r="A946" s="54"/>
      <c r="B946" s="48"/>
      <c r="D946" s="44"/>
      <c r="E946" s="55"/>
      <c r="F946" s="44"/>
      <c r="G946" s="48"/>
    </row>
    <row r="947" spans="1:7" ht="23.25" x14ac:dyDescent="0.25">
      <c r="A947" s="54"/>
      <c r="B947" s="48"/>
      <c r="D947" s="44"/>
      <c r="E947" s="55"/>
      <c r="F947" s="44"/>
      <c r="G947" s="48"/>
    </row>
    <row r="948" spans="1:7" ht="23.25" x14ac:dyDescent="0.25">
      <c r="A948" s="54"/>
      <c r="B948" s="48"/>
      <c r="D948" s="44"/>
      <c r="E948" s="55"/>
      <c r="F948" s="44"/>
      <c r="G948" s="48"/>
    </row>
    <row r="949" spans="1:7" ht="23.25" x14ac:dyDescent="0.25">
      <c r="A949" s="54"/>
      <c r="B949" s="48"/>
      <c r="D949" s="44"/>
      <c r="E949" s="55"/>
      <c r="F949" s="44"/>
      <c r="G949" s="48"/>
    </row>
    <row r="950" spans="1:7" ht="23.25" x14ac:dyDescent="0.25">
      <c r="A950" s="54"/>
      <c r="B950" s="48"/>
      <c r="D950" s="44"/>
      <c r="E950" s="55"/>
      <c r="F950" s="44"/>
      <c r="G950" s="48"/>
    </row>
    <row r="951" spans="1:7" ht="23.25" x14ac:dyDescent="0.25">
      <c r="A951" s="54"/>
      <c r="B951" s="48"/>
      <c r="D951" s="44"/>
      <c r="E951" s="55"/>
      <c r="F951" s="44"/>
      <c r="G951" s="48"/>
    </row>
    <row r="952" spans="1:7" ht="23.25" x14ac:dyDescent="0.25">
      <c r="A952" s="54"/>
      <c r="B952" s="48"/>
      <c r="D952" s="44"/>
      <c r="E952" s="55"/>
      <c r="F952" s="44"/>
      <c r="G952" s="48"/>
    </row>
    <row r="953" spans="1:7" ht="23.25" x14ac:dyDescent="0.25">
      <c r="A953" s="54"/>
      <c r="B953" s="48"/>
      <c r="D953" s="44"/>
      <c r="E953" s="55"/>
      <c r="F953" s="44"/>
      <c r="G953" s="48"/>
    </row>
    <row r="954" spans="1:7" ht="23.25" x14ac:dyDescent="0.25">
      <c r="A954" s="54"/>
      <c r="B954" s="48"/>
      <c r="D954" s="44"/>
      <c r="E954" s="55"/>
      <c r="F954" s="44"/>
      <c r="G954" s="48"/>
    </row>
    <row r="955" spans="1:7" ht="23.25" x14ac:dyDescent="0.25">
      <c r="A955" s="54"/>
      <c r="B955" s="48"/>
      <c r="D955" s="44"/>
      <c r="E955" s="55"/>
      <c r="F955" s="44"/>
      <c r="G955" s="48"/>
    </row>
    <row r="956" spans="1:7" ht="23.25" x14ac:dyDescent="0.25">
      <c r="A956" s="54"/>
      <c r="B956" s="48"/>
      <c r="D956" s="44"/>
      <c r="E956" s="55"/>
      <c r="F956" s="44"/>
      <c r="G956" s="48"/>
    </row>
    <row r="957" spans="1:7" ht="23.25" x14ac:dyDescent="0.25">
      <c r="A957" s="54"/>
      <c r="B957" s="48"/>
      <c r="D957" s="44"/>
      <c r="E957" s="55"/>
      <c r="F957" s="44"/>
      <c r="G957" s="48"/>
    </row>
    <row r="958" spans="1:7" ht="23.25" x14ac:dyDescent="0.25">
      <c r="A958" s="54"/>
      <c r="B958" s="48"/>
      <c r="D958" s="44"/>
      <c r="E958" s="55"/>
      <c r="F958" s="44"/>
      <c r="G958" s="48"/>
    </row>
    <row r="959" spans="1:7" ht="23.25" x14ac:dyDescent="0.25">
      <c r="A959" s="54"/>
      <c r="B959" s="48"/>
      <c r="D959" s="44"/>
      <c r="E959" s="55"/>
      <c r="F959" s="44"/>
      <c r="G959" s="48"/>
    </row>
    <row r="960" spans="1:7" ht="23.25" x14ac:dyDescent="0.25">
      <c r="A960" s="54"/>
      <c r="B960" s="48"/>
      <c r="D960" s="44"/>
      <c r="E960" s="55"/>
      <c r="F960" s="44"/>
      <c r="G960" s="48"/>
    </row>
    <row r="961" spans="1:7" ht="23.25" x14ac:dyDescent="0.25">
      <c r="A961" s="54"/>
      <c r="B961" s="48"/>
      <c r="D961" s="44"/>
      <c r="E961" s="55"/>
      <c r="F961" s="44"/>
      <c r="G961" s="48"/>
    </row>
    <row r="962" spans="1:7" ht="23.25" x14ac:dyDescent="0.25">
      <c r="A962" s="54"/>
      <c r="B962" s="48"/>
      <c r="D962" s="44"/>
      <c r="E962" s="55"/>
      <c r="F962" s="44"/>
      <c r="G962" s="48"/>
    </row>
    <row r="963" spans="1:7" ht="23.25" x14ac:dyDescent="0.25">
      <c r="A963" s="54"/>
      <c r="B963" s="48"/>
      <c r="D963" s="44"/>
      <c r="E963" s="55"/>
      <c r="F963" s="44"/>
      <c r="G963" s="48"/>
    </row>
    <row r="964" spans="1:7" ht="23.25" x14ac:dyDescent="0.25">
      <c r="A964" s="54"/>
      <c r="B964" s="48"/>
      <c r="D964" s="44"/>
      <c r="E964" s="55"/>
      <c r="F964" s="44"/>
      <c r="G964" s="48"/>
    </row>
    <row r="965" spans="1:7" ht="23.25" x14ac:dyDescent="0.25">
      <c r="A965" s="54"/>
      <c r="B965" s="48"/>
      <c r="D965" s="44"/>
      <c r="E965" s="55"/>
      <c r="F965" s="44"/>
      <c r="G965" s="48"/>
    </row>
    <row r="966" spans="1:7" ht="23.25" x14ac:dyDescent="0.25">
      <c r="A966" s="54"/>
      <c r="B966" s="48"/>
      <c r="D966" s="44"/>
      <c r="E966" s="55"/>
      <c r="F966" s="44"/>
      <c r="G966" s="48"/>
    </row>
    <row r="967" spans="1:7" ht="23.25" x14ac:dyDescent="0.25">
      <c r="A967" s="54"/>
      <c r="B967" s="48"/>
      <c r="D967" s="44"/>
      <c r="E967" s="55"/>
      <c r="F967" s="44"/>
      <c r="G967" s="48"/>
    </row>
    <row r="968" spans="1:7" ht="23.25" x14ac:dyDescent="0.25">
      <c r="A968" s="54"/>
      <c r="B968" s="48"/>
      <c r="D968" s="44"/>
      <c r="E968" s="55"/>
      <c r="F968" s="44"/>
      <c r="G968" s="48"/>
    </row>
    <row r="969" spans="1:7" ht="23.25" x14ac:dyDescent="0.25">
      <c r="A969" s="54"/>
      <c r="B969" s="48"/>
      <c r="D969" s="44"/>
      <c r="E969" s="55"/>
      <c r="F969" s="44"/>
      <c r="G969" s="48"/>
    </row>
    <row r="970" spans="1:7" ht="23.25" x14ac:dyDescent="0.25">
      <c r="A970" s="54"/>
      <c r="B970" s="48"/>
      <c r="D970" s="44"/>
      <c r="E970" s="55"/>
      <c r="F970" s="44"/>
      <c r="G970" s="48"/>
    </row>
    <row r="971" spans="1:7" ht="23.25" x14ac:dyDescent="0.25">
      <c r="A971" s="54"/>
      <c r="B971" s="48"/>
      <c r="D971" s="44"/>
      <c r="E971" s="55"/>
      <c r="F971" s="44"/>
      <c r="G971" s="48"/>
    </row>
    <row r="972" spans="1:7" ht="23.25" x14ac:dyDescent="0.25">
      <c r="A972" s="54"/>
      <c r="B972" s="48"/>
      <c r="D972" s="44"/>
      <c r="E972" s="55"/>
      <c r="F972" s="44"/>
      <c r="G972" s="48"/>
    </row>
    <row r="973" spans="1:7" ht="23.25" x14ac:dyDescent="0.25">
      <c r="A973" s="54"/>
      <c r="B973" s="48"/>
      <c r="D973" s="44"/>
      <c r="E973" s="55"/>
      <c r="F973" s="44"/>
      <c r="G973" s="48"/>
    </row>
    <row r="974" spans="1:7" ht="23.25" x14ac:dyDescent="0.25">
      <c r="A974" s="54"/>
      <c r="B974" s="48"/>
      <c r="D974" s="44"/>
      <c r="E974" s="55"/>
      <c r="F974" s="44"/>
      <c r="G974" s="48"/>
    </row>
    <row r="975" spans="1:7" ht="23.25" x14ac:dyDescent="0.25">
      <c r="A975" s="54"/>
      <c r="B975" s="48"/>
      <c r="D975" s="44"/>
      <c r="E975" s="55"/>
      <c r="F975" s="44"/>
      <c r="G975" s="48"/>
    </row>
    <row r="976" spans="1:7" ht="23.25" x14ac:dyDescent="0.25">
      <c r="A976" s="54"/>
      <c r="B976" s="48"/>
      <c r="D976" s="44"/>
      <c r="E976" s="55"/>
      <c r="F976" s="44"/>
      <c r="G976" s="48"/>
    </row>
    <row r="977" spans="1:7" ht="23.25" x14ac:dyDescent="0.25">
      <c r="A977" s="54"/>
      <c r="B977" s="48"/>
      <c r="D977" s="44"/>
      <c r="E977" s="55"/>
      <c r="F977" s="44"/>
      <c r="G977" s="48"/>
    </row>
    <row r="978" spans="1:7" ht="23.25" x14ac:dyDescent="0.25">
      <c r="A978" s="54"/>
      <c r="B978" s="48"/>
      <c r="D978" s="44"/>
      <c r="E978" s="55"/>
      <c r="F978" s="44"/>
      <c r="G978" s="48"/>
    </row>
    <row r="979" spans="1:7" ht="23.25" x14ac:dyDescent="0.25">
      <c r="A979" s="54"/>
      <c r="B979" s="48"/>
      <c r="D979" s="44"/>
      <c r="E979" s="55"/>
      <c r="F979" s="44"/>
      <c r="G979" s="48"/>
    </row>
    <row r="980" spans="1:7" ht="23.25" x14ac:dyDescent="0.25">
      <c r="A980" s="54"/>
      <c r="B980" s="48"/>
      <c r="D980" s="44"/>
      <c r="E980" s="55"/>
      <c r="F980" s="44"/>
      <c r="G980" s="48"/>
    </row>
    <row r="981" spans="1:7" ht="23.25" x14ac:dyDescent="0.25">
      <c r="A981" s="54"/>
      <c r="B981" s="48"/>
      <c r="D981" s="44"/>
      <c r="E981" s="55"/>
      <c r="F981" s="44"/>
      <c r="G981" s="48"/>
    </row>
    <row r="982" spans="1:7" ht="23.25" x14ac:dyDescent="0.25">
      <c r="A982" s="54"/>
      <c r="B982" s="48"/>
      <c r="D982" s="44"/>
      <c r="E982" s="55"/>
      <c r="F982" s="44"/>
      <c r="G982" s="48"/>
    </row>
    <row r="983" spans="1:7" ht="23.25" x14ac:dyDescent="0.25">
      <c r="A983" s="54"/>
      <c r="B983" s="48"/>
      <c r="D983" s="44"/>
      <c r="E983" s="55"/>
      <c r="F983" s="44"/>
      <c r="G983" s="48"/>
    </row>
    <row r="984" spans="1:7" ht="23.25" x14ac:dyDescent="0.25">
      <c r="A984" s="54"/>
      <c r="B984" s="48"/>
      <c r="D984" s="44"/>
      <c r="E984" s="55"/>
      <c r="F984" s="44"/>
      <c r="G984" s="48"/>
    </row>
    <row r="985" spans="1:7" ht="23.25" x14ac:dyDescent="0.25">
      <c r="A985" s="54"/>
      <c r="B985" s="48"/>
      <c r="D985" s="44"/>
      <c r="E985" s="55"/>
      <c r="F985" s="44"/>
      <c r="G985" s="48"/>
    </row>
    <row r="986" spans="1:7" ht="23.25" x14ac:dyDescent="0.25">
      <c r="A986" s="54"/>
      <c r="B986" s="48"/>
      <c r="D986" s="44"/>
      <c r="E986" s="55"/>
      <c r="F986" s="44"/>
      <c r="G986" s="48"/>
    </row>
    <row r="987" spans="1:7" ht="23.25" x14ac:dyDescent="0.25">
      <c r="A987" s="54"/>
      <c r="B987" s="48"/>
      <c r="D987" s="44"/>
      <c r="E987" s="55"/>
      <c r="F987" s="44"/>
      <c r="G987" s="48"/>
    </row>
    <row r="988" spans="1:7" ht="23.25" x14ac:dyDescent="0.25">
      <c r="A988" s="54"/>
      <c r="B988" s="48"/>
      <c r="D988" s="44"/>
      <c r="E988" s="55"/>
      <c r="F988" s="44"/>
      <c r="G988" s="48"/>
    </row>
    <row r="989" spans="1:7" ht="23.25" x14ac:dyDescent="0.25">
      <c r="A989" s="54"/>
      <c r="B989" s="48"/>
      <c r="D989" s="44"/>
      <c r="E989" s="55"/>
      <c r="F989" s="44"/>
      <c r="G989" s="48"/>
    </row>
    <row r="990" spans="1:7" ht="23.25" x14ac:dyDescent="0.25">
      <c r="A990" s="54"/>
      <c r="B990" s="48"/>
      <c r="D990" s="44"/>
      <c r="E990" s="55"/>
      <c r="F990" s="44"/>
      <c r="G990" s="48"/>
    </row>
    <row r="991" spans="1:7" ht="23.25" x14ac:dyDescent="0.25">
      <c r="A991" s="54"/>
      <c r="B991" s="48"/>
      <c r="D991" s="44"/>
      <c r="E991" s="55"/>
      <c r="F991" s="44"/>
      <c r="G991" s="48"/>
    </row>
    <row r="992" spans="1:7" ht="23.25" x14ac:dyDescent="0.25">
      <c r="A992" s="54"/>
      <c r="B992" s="48"/>
      <c r="D992" s="44"/>
      <c r="E992" s="55"/>
      <c r="F992" s="44"/>
      <c r="G992" s="48"/>
    </row>
    <row r="993" spans="1:7" ht="23.25" x14ac:dyDescent="0.25">
      <c r="A993" s="54"/>
      <c r="B993" s="48"/>
      <c r="D993" s="44"/>
      <c r="E993" s="55"/>
      <c r="F993" s="44"/>
      <c r="G993" s="48"/>
    </row>
    <row r="994" spans="1:7" ht="23.25" x14ac:dyDescent="0.25">
      <c r="A994" s="54"/>
      <c r="B994" s="48"/>
      <c r="D994" s="44"/>
      <c r="E994" s="55"/>
      <c r="F994" s="44"/>
      <c r="G994" s="48"/>
    </row>
    <row r="995" spans="1:7" ht="23.25" x14ac:dyDescent="0.25">
      <c r="A995" s="54"/>
      <c r="B995" s="48"/>
      <c r="D995" s="44"/>
      <c r="E995" s="55"/>
      <c r="F995" s="44"/>
      <c r="G995" s="48"/>
    </row>
    <row r="996" spans="1:7" ht="23.25" x14ac:dyDescent="0.25">
      <c r="A996" s="54"/>
      <c r="B996" s="48"/>
      <c r="D996" s="44"/>
      <c r="E996" s="55"/>
      <c r="F996" s="44"/>
      <c r="G996" s="48"/>
    </row>
    <row r="997" spans="1:7" ht="23.25" x14ac:dyDescent="0.25">
      <c r="A997" s="54"/>
      <c r="B997" s="48"/>
      <c r="D997" s="44"/>
      <c r="E997" s="55"/>
      <c r="F997" s="44"/>
      <c r="G997" s="48"/>
    </row>
    <row r="998" spans="1:7" ht="23.25" x14ac:dyDescent="0.25">
      <c r="A998" s="54"/>
      <c r="B998" s="48"/>
      <c r="D998" s="44"/>
      <c r="E998" s="55"/>
      <c r="F998" s="44"/>
      <c r="G998" s="48"/>
    </row>
    <row r="999" spans="1:7" ht="23.25" x14ac:dyDescent="0.25">
      <c r="A999" s="54"/>
      <c r="B999" s="48"/>
      <c r="D999" s="44"/>
      <c r="E999" s="55"/>
      <c r="F999" s="44"/>
      <c r="G999" s="48"/>
    </row>
  </sheetData>
  <mergeCells count="1">
    <mergeCell ref="A1:G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1"/>
  <sheetViews>
    <sheetView rightToLeft="1" workbookViewId="0">
      <pane ySplit="2" topLeftCell="A3" activePane="bottomLeft" state="frozen"/>
      <selection pane="bottomLeft" activeCell="G7" sqref="G7"/>
    </sheetView>
  </sheetViews>
  <sheetFormatPr defaultColWidth="14.42578125" defaultRowHeight="15.75" customHeight="1" x14ac:dyDescent="0.2"/>
  <cols>
    <col min="2" max="2" width="13.7109375" customWidth="1"/>
    <col min="3" max="3" width="25.7109375" customWidth="1"/>
    <col min="4" max="4" width="52.7109375" customWidth="1"/>
    <col min="5" max="5" width="21" customWidth="1"/>
    <col min="6" max="6" width="52.7109375" customWidth="1"/>
    <col min="7" max="7" width="37.7109375" customWidth="1"/>
  </cols>
  <sheetData>
    <row r="1" spans="1:30" ht="63.75" customHeight="1" x14ac:dyDescent="0.2">
      <c r="A1" s="143" t="s">
        <v>147</v>
      </c>
      <c r="B1" s="144"/>
      <c r="C1" s="144"/>
      <c r="D1" s="144"/>
      <c r="E1" s="144"/>
      <c r="F1" s="144"/>
      <c r="G1" s="145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</row>
    <row r="2" spans="1:30" ht="46.5" x14ac:dyDescent="0.2">
      <c r="A2" s="49" t="s">
        <v>2</v>
      </c>
      <c r="B2" s="8" t="s">
        <v>149</v>
      </c>
      <c r="C2" s="8" t="s">
        <v>5</v>
      </c>
      <c r="D2" s="8" t="s">
        <v>6</v>
      </c>
      <c r="E2" s="8" t="s">
        <v>7</v>
      </c>
      <c r="F2" s="8" t="s">
        <v>8</v>
      </c>
      <c r="G2" s="100" t="s">
        <v>252</v>
      </c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</row>
    <row r="3" spans="1:30" ht="123.75" x14ac:dyDescent="0.2">
      <c r="A3" s="31">
        <v>18227</v>
      </c>
      <c r="B3" s="9" t="s">
        <v>150</v>
      </c>
      <c r="C3" s="102"/>
      <c r="D3" s="105" t="s">
        <v>256</v>
      </c>
      <c r="E3" s="50" t="str">
        <f>HYPERLINK("https://www.dropbox.com/s/feo4zit6btyf0iz/CM-810M%20%2018227.pdf?dl=0","לחץ כאן")</f>
        <v>לחץ כאן</v>
      </c>
      <c r="F3" s="87" t="s">
        <v>151</v>
      </c>
      <c r="G3" s="111" t="s">
        <v>264</v>
      </c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</row>
    <row r="4" spans="1:30" ht="150" x14ac:dyDescent="0.2">
      <c r="A4" s="57">
        <v>18224</v>
      </c>
      <c r="B4" s="59" t="s">
        <v>153</v>
      </c>
      <c r="C4" s="103"/>
      <c r="D4" s="104" t="s">
        <v>255</v>
      </c>
      <c r="E4" s="63" t="str">
        <f t="shared" ref="E4:E5" si="0">HYPERLINK("https://www.dropbox.com/s/alphtovk3cymvri/CM-810%2C800S%28EN%29.pdf?dl=0","לחץ כאן")</f>
        <v>לחץ כאן</v>
      </c>
      <c r="F4" s="104" t="s">
        <v>258</v>
      </c>
      <c r="G4" s="111" t="s">
        <v>264</v>
      </c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30" ht="150" x14ac:dyDescent="0.2">
      <c r="A5" s="64">
        <v>18225</v>
      </c>
      <c r="B5" s="65" t="s">
        <v>156</v>
      </c>
      <c r="C5" s="103"/>
      <c r="D5" s="101" t="s">
        <v>257</v>
      </c>
      <c r="E5" s="66" t="str">
        <f t="shared" si="0"/>
        <v>לחץ כאן</v>
      </c>
      <c r="F5" s="101" t="s">
        <v>259</v>
      </c>
      <c r="G5" s="111" t="s">
        <v>264</v>
      </c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</row>
    <row r="6" spans="1:30" ht="150" x14ac:dyDescent="0.2">
      <c r="A6" s="57">
        <v>18219</v>
      </c>
      <c r="B6" s="59" t="s">
        <v>157</v>
      </c>
      <c r="C6" s="103"/>
      <c r="D6" s="104" t="s">
        <v>261</v>
      </c>
      <c r="E6" s="63" t="str">
        <f t="shared" ref="E6:E7" si="1">HYPERLINK("https://www.dropbox.com/s/duhc46dgmiyndh6/CM-800-801.pdf?dl=0","לחץ כאן")</f>
        <v>לחץ כאן</v>
      </c>
      <c r="F6" s="104" t="s">
        <v>260</v>
      </c>
      <c r="G6" s="111" t="s">
        <v>264</v>
      </c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</row>
    <row r="7" spans="1:30" ht="150" x14ac:dyDescent="0.2">
      <c r="A7" s="64">
        <v>18220</v>
      </c>
      <c r="B7" s="65" t="s">
        <v>158</v>
      </c>
      <c r="C7" s="103"/>
      <c r="D7" s="101" t="s">
        <v>253</v>
      </c>
      <c r="E7" s="66" t="str">
        <f t="shared" si="1"/>
        <v>לחץ כאן</v>
      </c>
      <c r="F7" s="101" t="s">
        <v>254</v>
      </c>
      <c r="G7" s="111" t="s">
        <v>264</v>
      </c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</row>
    <row r="8" spans="1:30" ht="23.25" x14ac:dyDescent="0.25">
      <c r="A8" s="54"/>
      <c r="B8" s="48"/>
      <c r="D8" s="44"/>
      <c r="E8" s="55"/>
      <c r="F8" s="44"/>
      <c r="G8" s="67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</row>
    <row r="9" spans="1:30" ht="23.25" x14ac:dyDescent="0.25">
      <c r="A9" s="54"/>
      <c r="B9" s="48"/>
      <c r="D9" s="44"/>
      <c r="E9" s="55"/>
      <c r="F9" s="44"/>
      <c r="G9" s="67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</row>
    <row r="10" spans="1:30" ht="23.25" x14ac:dyDescent="0.25">
      <c r="A10" s="54"/>
      <c r="B10" s="48"/>
      <c r="D10" s="44"/>
      <c r="E10" s="55"/>
      <c r="F10" s="44"/>
      <c r="G10" s="67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</row>
    <row r="11" spans="1:30" ht="23.25" x14ac:dyDescent="0.25">
      <c r="A11" s="54"/>
      <c r="B11" s="48"/>
      <c r="D11" s="44"/>
      <c r="E11" s="55"/>
      <c r="F11" s="44"/>
      <c r="G11" s="67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</row>
    <row r="12" spans="1:30" ht="23.25" x14ac:dyDescent="0.25">
      <c r="A12" s="54"/>
      <c r="B12" s="48"/>
      <c r="D12" s="44"/>
      <c r="E12" s="55"/>
      <c r="F12" s="44"/>
      <c r="G12" s="67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</row>
    <row r="13" spans="1:30" ht="23.25" x14ac:dyDescent="0.25">
      <c r="A13" s="54"/>
      <c r="B13" s="48"/>
      <c r="D13" s="44"/>
      <c r="E13" s="55"/>
      <c r="F13" s="44"/>
      <c r="G13" s="67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</row>
    <row r="14" spans="1:30" ht="23.25" x14ac:dyDescent="0.25">
      <c r="A14" s="54"/>
      <c r="B14" s="48"/>
      <c r="D14" s="44"/>
      <c r="E14" s="55"/>
      <c r="F14" s="44"/>
      <c r="G14" s="67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</row>
    <row r="15" spans="1:30" ht="23.25" x14ac:dyDescent="0.25">
      <c r="A15" s="54"/>
      <c r="B15" s="48"/>
      <c r="D15" s="44"/>
      <c r="E15" s="55"/>
      <c r="F15" s="44"/>
      <c r="G15" s="67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</row>
    <row r="16" spans="1:30" ht="23.25" x14ac:dyDescent="0.25">
      <c r="A16" s="54"/>
      <c r="B16" s="48"/>
      <c r="D16" s="44"/>
      <c r="E16" s="55"/>
      <c r="F16" s="44"/>
      <c r="G16" s="67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</row>
    <row r="17" spans="1:30" ht="23.25" x14ac:dyDescent="0.25">
      <c r="A17" s="54"/>
      <c r="B17" s="48"/>
      <c r="D17" s="44"/>
      <c r="E17" s="55"/>
      <c r="F17" s="44"/>
      <c r="G17" s="67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</row>
    <row r="18" spans="1:30" ht="23.25" x14ac:dyDescent="0.25">
      <c r="A18" s="54"/>
      <c r="B18" s="48"/>
      <c r="D18" s="44"/>
      <c r="E18" s="55"/>
      <c r="F18" s="44"/>
      <c r="G18" s="67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</row>
    <row r="19" spans="1:30" ht="23.25" x14ac:dyDescent="0.25">
      <c r="A19" s="54"/>
      <c r="B19" s="48"/>
      <c r="D19" s="44"/>
      <c r="E19" s="55"/>
      <c r="F19" s="44"/>
      <c r="G19" s="67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</row>
    <row r="20" spans="1:30" ht="23.25" x14ac:dyDescent="0.25">
      <c r="A20" s="54"/>
      <c r="B20" s="48"/>
      <c r="D20" s="44"/>
      <c r="E20" s="55"/>
      <c r="F20" s="44"/>
      <c r="G20" s="67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</row>
    <row r="21" spans="1:30" ht="23.25" x14ac:dyDescent="0.25">
      <c r="A21" s="54"/>
      <c r="B21" s="48"/>
      <c r="D21" s="44"/>
      <c r="E21" s="55"/>
      <c r="F21" s="44"/>
      <c r="G21" s="67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</row>
    <row r="22" spans="1:30" ht="23.25" x14ac:dyDescent="0.25">
      <c r="A22" s="54"/>
      <c r="B22" s="48"/>
      <c r="D22" s="44"/>
      <c r="E22" s="55"/>
      <c r="F22" s="44"/>
      <c r="G22" s="67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</row>
    <row r="23" spans="1:30" ht="23.25" x14ac:dyDescent="0.25">
      <c r="A23" s="54"/>
      <c r="B23" s="48"/>
      <c r="D23" s="44"/>
      <c r="E23" s="55"/>
      <c r="F23" s="44"/>
      <c r="G23" s="67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</row>
    <row r="24" spans="1:30" ht="23.25" x14ac:dyDescent="0.25">
      <c r="A24" s="54"/>
      <c r="B24" s="48"/>
      <c r="D24" s="44"/>
      <c r="E24" s="55"/>
      <c r="F24" s="44"/>
      <c r="G24" s="67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</row>
    <row r="25" spans="1:30" ht="23.25" x14ac:dyDescent="0.25">
      <c r="A25" s="54"/>
      <c r="B25" s="48"/>
      <c r="D25" s="44"/>
      <c r="E25" s="55"/>
      <c r="F25" s="44"/>
      <c r="G25" s="67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</row>
    <row r="26" spans="1:30" ht="23.25" x14ac:dyDescent="0.25">
      <c r="A26" s="54"/>
      <c r="B26" s="48"/>
      <c r="D26" s="44"/>
      <c r="E26" s="55"/>
      <c r="F26" s="44"/>
      <c r="G26" s="67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</row>
    <row r="27" spans="1:30" ht="23.25" x14ac:dyDescent="0.25">
      <c r="A27" s="54"/>
      <c r="B27" s="48"/>
      <c r="D27" s="44"/>
      <c r="E27" s="55"/>
      <c r="F27" s="44"/>
      <c r="G27" s="67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</row>
    <row r="28" spans="1:30" ht="23.25" x14ac:dyDescent="0.25">
      <c r="A28" s="54"/>
      <c r="B28" s="48"/>
      <c r="D28" s="44"/>
      <c r="E28" s="55"/>
      <c r="F28" s="44"/>
      <c r="G28" s="67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</row>
    <row r="29" spans="1:30" ht="23.25" x14ac:dyDescent="0.25">
      <c r="A29" s="54"/>
      <c r="B29" s="48"/>
      <c r="D29" s="44"/>
      <c r="E29" s="55"/>
      <c r="F29" s="44"/>
      <c r="G29" s="67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</row>
    <row r="30" spans="1:30" ht="23.25" x14ac:dyDescent="0.25">
      <c r="A30" s="54"/>
      <c r="B30" s="48"/>
      <c r="D30" s="44"/>
      <c r="E30" s="55"/>
      <c r="F30" s="44"/>
      <c r="G30" s="67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</row>
    <row r="31" spans="1:30" ht="23.25" x14ac:dyDescent="0.25">
      <c r="A31" s="54"/>
      <c r="B31" s="48"/>
      <c r="D31" s="44"/>
      <c r="E31" s="55"/>
      <c r="F31" s="44"/>
      <c r="G31" s="67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</row>
    <row r="32" spans="1:30" ht="23.25" x14ac:dyDescent="0.25">
      <c r="A32" s="54"/>
      <c r="B32" s="48"/>
      <c r="D32" s="44"/>
      <c r="E32" s="55"/>
      <c r="F32" s="44"/>
      <c r="G32" s="67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</row>
    <row r="33" spans="1:30" ht="23.25" x14ac:dyDescent="0.25">
      <c r="A33" s="54"/>
      <c r="B33" s="48"/>
      <c r="D33" s="44"/>
      <c r="E33" s="55"/>
      <c r="F33" s="44"/>
      <c r="G33" s="67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</row>
    <row r="34" spans="1:30" ht="23.25" x14ac:dyDescent="0.25">
      <c r="A34" s="54"/>
      <c r="B34" s="48"/>
      <c r="D34" s="44"/>
      <c r="E34" s="55"/>
      <c r="F34" s="44"/>
      <c r="G34" s="67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</row>
    <row r="35" spans="1:30" ht="23.25" x14ac:dyDescent="0.25">
      <c r="A35" s="54"/>
      <c r="B35" s="48"/>
      <c r="D35" s="44"/>
      <c r="E35" s="55"/>
      <c r="F35" s="44"/>
      <c r="G35" s="67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</row>
    <row r="36" spans="1:30" ht="23.25" x14ac:dyDescent="0.25">
      <c r="A36" s="54"/>
      <c r="B36" s="48"/>
      <c r="D36" s="44"/>
      <c r="E36" s="55"/>
      <c r="F36" s="44"/>
      <c r="G36" s="67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</row>
    <row r="37" spans="1:30" ht="23.25" x14ac:dyDescent="0.25">
      <c r="A37" s="54"/>
      <c r="B37" s="48"/>
      <c r="D37" s="44"/>
      <c r="E37" s="55"/>
      <c r="F37" s="44"/>
      <c r="G37" s="67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</row>
    <row r="38" spans="1:30" ht="23.25" x14ac:dyDescent="0.25">
      <c r="A38" s="54"/>
      <c r="B38" s="48"/>
      <c r="D38" s="44"/>
      <c r="E38" s="55"/>
      <c r="F38" s="44"/>
      <c r="G38" s="67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</row>
    <row r="39" spans="1:30" ht="23.25" x14ac:dyDescent="0.25">
      <c r="A39" s="54"/>
      <c r="B39" s="48"/>
      <c r="D39" s="44"/>
      <c r="E39" s="55"/>
      <c r="F39" s="44"/>
      <c r="G39" s="67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</row>
    <row r="40" spans="1:30" ht="23.25" x14ac:dyDescent="0.25">
      <c r="A40" s="54"/>
      <c r="B40" s="48"/>
      <c r="D40" s="44"/>
      <c r="E40" s="55"/>
      <c r="F40" s="44"/>
      <c r="G40" s="67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</row>
    <row r="41" spans="1:30" ht="23.25" x14ac:dyDescent="0.25">
      <c r="A41" s="54"/>
      <c r="B41" s="48"/>
      <c r="D41" s="44"/>
      <c r="E41" s="55"/>
      <c r="F41" s="44"/>
      <c r="G41" s="67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</row>
    <row r="42" spans="1:30" ht="23.25" x14ac:dyDescent="0.25">
      <c r="A42" s="54"/>
      <c r="B42" s="48"/>
      <c r="D42" s="44"/>
      <c r="E42" s="55"/>
      <c r="F42" s="44"/>
      <c r="G42" s="67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</row>
    <row r="43" spans="1:30" ht="23.25" x14ac:dyDescent="0.25">
      <c r="A43" s="54"/>
      <c r="B43" s="48"/>
      <c r="D43" s="44"/>
      <c r="E43" s="55"/>
      <c r="F43" s="44"/>
      <c r="G43" s="67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</row>
    <row r="44" spans="1:30" ht="23.25" x14ac:dyDescent="0.25">
      <c r="A44" s="54"/>
      <c r="B44" s="48"/>
      <c r="D44" s="44"/>
      <c r="E44" s="55"/>
      <c r="F44" s="44"/>
      <c r="G44" s="67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</row>
    <row r="45" spans="1:30" ht="23.25" x14ac:dyDescent="0.25">
      <c r="A45" s="54"/>
      <c r="B45" s="48"/>
      <c r="D45" s="44"/>
      <c r="E45" s="55"/>
      <c r="F45" s="44"/>
      <c r="G45" s="67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</row>
    <row r="46" spans="1:30" ht="23.25" x14ac:dyDescent="0.25">
      <c r="A46" s="54"/>
      <c r="B46" s="48"/>
      <c r="D46" s="44"/>
      <c r="E46" s="55"/>
      <c r="F46" s="44"/>
      <c r="G46" s="67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</row>
    <row r="47" spans="1:30" ht="23.25" x14ac:dyDescent="0.25">
      <c r="A47" s="54"/>
      <c r="B47" s="48"/>
      <c r="D47" s="44"/>
      <c r="E47" s="55"/>
      <c r="F47" s="44"/>
      <c r="G47" s="67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</row>
    <row r="48" spans="1:30" ht="23.25" x14ac:dyDescent="0.25">
      <c r="A48" s="54"/>
      <c r="B48" s="48"/>
      <c r="D48" s="44"/>
      <c r="E48" s="55"/>
      <c r="F48" s="44"/>
      <c r="G48" s="67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</row>
    <row r="49" spans="1:30" ht="23.25" x14ac:dyDescent="0.25">
      <c r="A49" s="54"/>
      <c r="B49" s="48"/>
      <c r="D49" s="44"/>
      <c r="E49" s="55"/>
      <c r="F49" s="44"/>
      <c r="G49" s="67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</row>
    <row r="50" spans="1:30" ht="23.25" x14ac:dyDescent="0.25">
      <c r="A50" s="54"/>
      <c r="B50" s="48"/>
      <c r="D50" s="44"/>
      <c r="E50" s="55"/>
      <c r="F50" s="44"/>
      <c r="G50" s="67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</row>
    <row r="51" spans="1:30" ht="23.25" x14ac:dyDescent="0.25">
      <c r="A51" s="54"/>
      <c r="B51" s="48"/>
      <c r="D51" s="44"/>
      <c r="E51" s="55"/>
      <c r="F51" s="44"/>
      <c r="G51" s="67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</row>
    <row r="52" spans="1:30" ht="23.25" x14ac:dyDescent="0.25">
      <c r="A52" s="54"/>
      <c r="B52" s="48"/>
      <c r="D52" s="44"/>
      <c r="E52" s="55"/>
      <c r="F52" s="44"/>
      <c r="G52" s="67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</row>
    <row r="53" spans="1:30" ht="23.25" x14ac:dyDescent="0.25">
      <c r="A53" s="54"/>
      <c r="B53" s="48"/>
      <c r="D53" s="44"/>
      <c r="E53" s="55"/>
      <c r="F53" s="44"/>
      <c r="G53" s="67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</row>
    <row r="54" spans="1:30" ht="23.25" x14ac:dyDescent="0.25">
      <c r="A54" s="54"/>
      <c r="B54" s="48"/>
      <c r="D54" s="44"/>
      <c r="E54" s="55"/>
      <c r="F54" s="44"/>
      <c r="G54" s="67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</row>
    <row r="55" spans="1:30" ht="23.25" x14ac:dyDescent="0.25">
      <c r="A55" s="54"/>
      <c r="B55" s="48"/>
      <c r="D55" s="44"/>
      <c r="E55" s="55"/>
      <c r="F55" s="44"/>
      <c r="G55" s="67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</row>
    <row r="56" spans="1:30" ht="23.25" x14ac:dyDescent="0.25">
      <c r="A56" s="54"/>
      <c r="B56" s="48"/>
      <c r="D56" s="44"/>
      <c r="E56" s="55"/>
      <c r="F56" s="44"/>
      <c r="G56" s="67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</row>
    <row r="57" spans="1:30" ht="23.25" x14ac:dyDescent="0.25">
      <c r="A57" s="54"/>
      <c r="B57" s="48"/>
      <c r="D57" s="44"/>
      <c r="E57" s="55"/>
      <c r="F57" s="44"/>
      <c r="G57" s="67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</row>
    <row r="58" spans="1:30" ht="23.25" x14ac:dyDescent="0.25">
      <c r="A58" s="54"/>
      <c r="B58" s="48"/>
      <c r="D58" s="44"/>
      <c r="E58" s="55"/>
      <c r="F58" s="44"/>
      <c r="G58" s="67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</row>
    <row r="59" spans="1:30" ht="23.25" x14ac:dyDescent="0.25">
      <c r="A59" s="54"/>
      <c r="B59" s="48"/>
      <c r="D59" s="44"/>
      <c r="E59" s="55"/>
      <c r="F59" s="44"/>
      <c r="G59" s="67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</row>
    <row r="60" spans="1:30" ht="23.25" x14ac:dyDescent="0.25">
      <c r="A60" s="54"/>
      <c r="B60" s="48"/>
      <c r="D60" s="44"/>
      <c r="E60" s="55"/>
      <c r="F60" s="44"/>
      <c r="G60" s="67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</row>
    <row r="61" spans="1:30" ht="23.25" x14ac:dyDescent="0.25">
      <c r="A61" s="54"/>
      <c r="B61" s="48"/>
      <c r="D61" s="44"/>
      <c r="E61" s="55"/>
      <c r="F61" s="44"/>
      <c r="G61" s="67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</row>
    <row r="62" spans="1:30" ht="23.25" x14ac:dyDescent="0.25">
      <c r="A62" s="54"/>
      <c r="B62" s="48"/>
      <c r="D62" s="44"/>
      <c r="E62" s="55"/>
      <c r="F62" s="44"/>
      <c r="G62" s="67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</row>
    <row r="63" spans="1:30" ht="23.25" x14ac:dyDescent="0.25">
      <c r="A63" s="54"/>
      <c r="B63" s="48"/>
      <c r="D63" s="44"/>
      <c r="E63" s="55"/>
      <c r="F63" s="44"/>
      <c r="G63" s="67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</row>
    <row r="64" spans="1:30" ht="23.25" x14ac:dyDescent="0.25">
      <c r="A64" s="54"/>
      <c r="B64" s="48"/>
      <c r="D64" s="44"/>
      <c r="E64" s="55"/>
      <c r="F64" s="44"/>
      <c r="G64" s="67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</row>
    <row r="65" spans="1:30" ht="23.25" x14ac:dyDescent="0.25">
      <c r="A65" s="54"/>
      <c r="B65" s="48"/>
      <c r="D65" s="44"/>
      <c r="E65" s="55"/>
      <c r="F65" s="44"/>
      <c r="G65" s="67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</row>
    <row r="66" spans="1:30" ht="23.25" x14ac:dyDescent="0.25">
      <c r="A66" s="54"/>
      <c r="B66" s="48"/>
      <c r="D66" s="44"/>
      <c r="E66" s="55"/>
      <c r="F66" s="44"/>
      <c r="G66" s="67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</row>
    <row r="67" spans="1:30" ht="23.25" x14ac:dyDescent="0.25">
      <c r="A67" s="54"/>
      <c r="B67" s="48"/>
      <c r="D67" s="44"/>
      <c r="E67" s="55"/>
      <c r="F67" s="44"/>
      <c r="G67" s="67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</row>
    <row r="68" spans="1:30" ht="23.25" x14ac:dyDescent="0.25">
      <c r="A68" s="54"/>
      <c r="B68" s="48"/>
      <c r="D68" s="44"/>
      <c r="E68" s="55"/>
      <c r="F68" s="44"/>
      <c r="G68" s="67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</row>
    <row r="69" spans="1:30" ht="23.25" x14ac:dyDescent="0.25">
      <c r="A69" s="54"/>
      <c r="B69" s="48"/>
      <c r="D69" s="44"/>
      <c r="E69" s="55"/>
      <c r="F69" s="44"/>
      <c r="G69" s="67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</row>
    <row r="70" spans="1:30" ht="23.25" x14ac:dyDescent="0.25">
      <c r="A70" s="54"/>
      <c r="B70" s="48"/>
      <c r="D70" s="44"/>
      <c r="E70" s="55"/>
      <c r="F70" s="44"/>
      <c r="G70" s="67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</row>
    <row r="71" spans="1:30" ht="23.25" x14ac:dyDescent="0.25">
      <c r="A71" s="54"/>
      <c r="B71" s="48"/>
      <c r="D71" s="44"/>
      <c r="E71" s="55"/>
      <c r="F71" s="44"/>
      <c r="G71" s="67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</row>
    <row r="72" spans="1:30" ht="23.25" x14ac:dyDescent="0.25">
      <c r="A72" s="54"/>
      <c r="B72" s="48"/>
      <c r="D72" s="44"/>
      <c r="E72" s="55"/>
      <c r="F72" s="44"/>
      <c r="G72" s="67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</row>
    <row r="73" spans="1:30" ht="23.25" x14ac:dyDescent="0.25">
      <c r="A73" s="54"/>
      <c r="B73" s="48"/>
      <c r="D73" s="44"/>
      <c r="E73" s="55"/>
      <c r="F73" s="44"/>
      <c r="G73" s="67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</row>
    <row r="74" spans="1:30" ht="23.25" x14ac:dyDescent="0.25">
      <c r="A74" s="54"/>
      <c r="B74" s="48"/>
      <c r="D74" s="44"/>
      <c r="E74" s="55"/>
      <c r="F74" s="44"/>
      <c r="G74" s="67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</row>
    <row r="75" spans="1:30" ht="23.25" x14ac:dyDescent="0.25">
      <c r="A75" s="54"/>
      <c r="B75" s="48"/>
      <c r="D75" s="44"/>
      <c r="E75" s="55"/>
      <c r="F75" s="44"/>
      <c r="G75" s="67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</row>
    <row r="76" spans="1:30" ht="23.25" x14ac:dyDescent="0.25">
      <c r="A76" s="54"/>
      <c r="B76" s="48"/>
      <c r="D76" s="44"/>
      <c r="E76" s="55"/>
      <c r="F76" s="44"/>
      <c r="G76" s="67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</row>
    <row r="77" spans="1:30" ht="23.25" x14ac:dyDescent="0.25">
      <c r="A77" s="54"/>
      <c r="B77" s="48"/>
      <c r="D77" s="44"/>
      <c r="E77" s="55"/>
      <c r="F77" s="44"/>
      <c r="G77" s="67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</row>
    <row r="78" spans="1:30" ht="23.25" x14ac:dyDescent="0.25">
      <c r="A78" s="54"/>
      <c r="B78" s="48"/>
      <c r="D78" s="44"/>
      <c r="E78" s="55"/>
      <c r="F78" s="44"/>
      <c r="G78" s="67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</row>
    <row r="79" spans="1:30" ht="23.25" x14ac:dyDescent="0.25">
      <c r="A79" s="54"/>
      <c r="B79" s="48"/>
      <c r="D79" s="44"/>
      <c r="E79" s="55"/>
      <c r="F79" s="44"/>
      <c r="G79" s="67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</row>
    <row r="80" spans="1:30" ht="23.25" x14ac:dyDescent="0.25">
      <c r="A80" s="54"/>
      <c r="B80" s="48"/>
      <c r="D80" s="44"/>
      <c r="E80" s="55"/>
      <c r="F80" s="44"/>
      <c r="G80" s="67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</row>
    <row r="81" spans="1:30" ht="23.25" x14ac:dyDescent="0.25">
      <c r="A81" s="54"/>
      <c r="B81" s="48"/>
      <c r="D81" s="44"/>
      <c r="E81" s="55"/>
      <c r="F81" s="44"/>
      <c r="G81" s="67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</row>
    <row r="82" spans="1:30" ht="23.25" x14ac:dyDescent="0.25">
      <c r="A82" s="54"/>
      <c r="B82" s="48"/>
      <c r="D82" s="44"/>
      <c r="E82" s="55"/>
      <c r="F82" s="44"/>
      <c r="G82" s="67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</row>
    <row r="83" spans="1:30" ht="23.25" x14ac:dyDescent="0.25">
      <c r="A83" s="54"/>
      <c r="B83" s="48"/>
      <c r="D83" s="44"/>
      <c r="E83" s="55"/>
      <c r="F83" s="44"/>
      <c r="G83" s="67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</row>
    <row r="84" spans="1:30" ht="23.25" x14ac:dyDescent="0.25">
      <c r="A84" s="54"/>
      <c r="B84" s="48"/>
      <c r="D84" s="44"/>
      <c r="E84" s="55"/>
      <c r="F84" s="44"/>
      <c r="G84" s="67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</row>
    <row r="85" spans="1:30" ht="23.25" x14ac:dyDescent="0.25">
      <c r="A85" s="54"/>
      <c r="B85" s="48"/>
      <c r="D85" s="44"/>
      <c r="E85" s="55"/>
      <c r="F85" s="44"/>
      <c r="G85" s="67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</row>
    <row r="86" spans="1:30" ht="23.25" x14ac:dyDescent="0.25">
      <c r="A86" s="54"/>
      <c r="B86" s="48"/>
      <c r="D86" s="44"/>
      <c r="E86" s="55"/>
      <c r="F86" s="44"/>
      <c r="G86" s="67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</row>
    <row r="87" spans="1:30" ht="23.25" x14ac:dyDescent="0.25">
      <c r="A87" s="54"/>
      <c r="B87" s="48"/>
      <c r="D87" s="44"/>
      <c r="E87" s="55"/>
      <c r="F87" s="44"/>
      <c r="G87" s="67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</row>
    <row r="88" spans="1:30" ht="23.25" x14ac:dyDescent="0.25">
      <c r="A88" s="54"/>
      <c r="B88" s="48"/>
      <c r="D88" s="44"/>
      <c r="E88" s="55"/>
      <c r="F88" s="44"/>
      <c r="G88" s="67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</row>
    <row r="89" spans="1:30" ht="23.25" x14ac:dyDescent="0.25">
      <c r="A89" s="54"/>
      <c r="B89" s="48"/>
      <c r="D89" s="44"/>
      <c r="E89" s="55"/>
      <c r="F89" s="44"/>
      <c r="G89" s="67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</row>
    <row r="90" spans="1:30" ht="23.25" x14ac:dyDescent="0.25">
      <c r="A90" s="54"/>
      <c r="B90" s="48"/>
      <c r="D90" s="44"/>
      <c r="E90" s="55"/>
      <c r="F90" s="44"/>
      <c r="G90" s="67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</row>
    <row r="91" spans="1:30" ht="23.25" x14ac:dyDescent="0.25">
      <c r="A91" s="54"/>
      <c r="B91" s="48"/>
      <c r="D91" s="44"/>
      <c r="E91" s="55"/>
      <c r="F91" s="44"/>
      <c r="G91" s="67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</row>
    <row r="92" spans="1:30" ht="23.25" x14ac:dyDescent="0.25">
      <c r="A92" s="54"/>
      <c r="B92" s="48"/>
      <c r="D92" s="44"/>
      <c r="E92" s="55"/>
      <c r="F92" s="44"/>
      <c r="G92" s="67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</row>
    <row r="93" spans="1:30" ht="23.25" x14ac:dyDescent="0.25">
      <c r="A93" s="54"/>
      <c r="B93" s="48"/>
      <c r="D93" s="44"/>
      <c r="E93" s="55"/>
      <c r="F93" s="44"/>
      <c r="G93" s="67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</row>
    <row r="94" spans="1:30" ht="23.25" x14ac:dyDescent="0.25">
      <c r="A94" s="54"/>
      <c r="B94" s="48"/>
      <c r="D94" s="44"/>
      <c r="E94" s="55"/>
      <c r="F94" s="44"/>
      <c r="G94" s="67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</row>
    <row r="95" spans="1:30" ht="23.25" x14ac:dyDescent="0.25">
      <c r="A95" s="54"/>
      <c r="B95" s="48"/>
      <c r="D95" s="44"/>
      <c r="E95" s="55"/>
      <c r="F95" s="44"/>
      <c r="G95" s="67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</row>
    <row r="96" spans="1:30" ht="23.25" x14ac:dyDescent="0.25">
      <c r="A96" s="54"/>
      <c r="B96" s="48"/>
      <c r="D96" s="44"/>
      <c r="E96" s="55"/>
      <c r="F96" s="44"/>
      <c r="G96" s="67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</row>
    <row r="97" spans="1:30" ht="23.25" x14ac:dyDescent="0.25">
      <c r="A97" s="54"/>
      <c r="B97" s="48"/>
      <c r="D97" s="44"/>
      <c r="E97" s="55"/>
      <c r="F97" s="44"/>
      <c r="G97" s="67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</row>
    <row r="98" spans="1:30" ht="23.25" x14ac:dyDescent="0.25">
      <c r="A98" s="54"/>
      <c r="B98" s="48"/>
      <c r="D98" s="44"/>
      <c r="E98" s="55"/>
      <c r="F98" s="44"/>
      <c r="G98" s="67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</row>
    <row r="99" spans="1:30" ht="23.25" x14ac:dyDescent="0.25">
      <c r="A99" s="54"/>
      <c r="B99" s="48"/>
      <c r="D99" s="44"/>
      <c r="E99" s="55"/>
      <c r="F99" s="44"/>
      <c r="G99" s="67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</row>
    <row r="100" spans="1:30" ht="23.25" x14ac:dyDescent="0.25">
      <c r="A100" s="54"/>
      <c r="B100" s="48"/>
      <c r="D100" s="44"/>
      <c r="E100" s="55"/>
      <c r="F100" s="44"/>
      <c r="G100" s="67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</row>
    <row r="101" spans="1:30" ht="23.25" x14ac:dyDescent="0.25">
      <c r="A101" s="54"/>
      <c r="B101" s="48"/>
      <c r="D101" s="44"/>
      <c r="E101" s="55"/>
      <c r="F101" s="44"/>
      <c r="G101" s="67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</row>
    <row r="102" spans="1:30" ht="23.25" x14ac:dyDescent="0.25">
      <c r="A102" s="54"/>
      <c r="B102" s="48"/>
      <c r="D102" s="44"/>
      <c r="E102" s="55"/>
      <c r="F102" s="44"/>
      <c r="G102" s="67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</row>
    <row r="103" spans="1:30" ht="23.25" x14ac:dyDescent="0.25">
      <c r="A103" s="54"/>
      <c r="B103" s="48"/>
      <c r="D103" s="44"/>
      <c r="E103" s="55"/>
      <c r="F103" s="44"/>
      <c r="G103" s="67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</row>
    <row r="104" spans="1:30" ht="23.25" x14ac:dyDescent="0.25">
      <c r="A104" s="54"/>
      <c r="B104" s="48"/>
      <c r="D104" s="44"/>
      <c r="E104" s="55"/>
      <c r="F104" s="44"/>
      <c r="G104" s="67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</row>
    <row r="105" spans="1:30" ht="23.25" x14ac:dyDescent="0.25">
      <c r="A105" s="54"/>
      <c r="B105" s="48"/>
      <c r="D105" s="44"/>
      <c r="E105" s="55"/>
      <c r="F105" s="44"/>
      <c r="G105" s="67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</row>
    <row r="106" spans="1:30" ht="23.25" x14ac:dyDescent="0.25">
      <c r="A106" s="54"/>
      <c r="B106" s="48"/>
      <c r="D106" s="44"/>
      <c r="E106" s="55"/>
      <c r="F106" s="44"/>
      <c r="G106" s="67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</row>
    <row r="107" spans="1:30" ht="23.25" x14ac:dyDescent="0.25">
      <c r="A107" s="54"/>
      <c r="B107" s="48"/>
      <c r="D107" s="44"/>
      <c r="E107" s="55"/>
      <c r="F107" s="44"/>
      <c r="G107" s="67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</row>
    <row r="108" spans="1:30" ht="23.25" x14ac:dyDescent="0.25">
      <c r="A108" s="54"/>
      <c r="B108" s="48"/>
      <c r="D108" s="44"/>
      <c r="E108" s="55"/>
      <c r="F108" s="44"/>
      <c r="G108" s="67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</row>
    <row r="109" spans="1:30" ht="23.25" x14ac:dyDescent="0.25">
      <c r="A109" s="54"/>
      <c r="B109" s="48"/>
      <c r="D109" s="44"/>
      <c r="E109" s="55"/>
      <c r="F109" s="44"/>
      <c r="G109" s="67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</row>
    <row r="110" spans="1:30" ht="23.25" x14ac:dyDescent="0.25">
      <c r="A110" s="54"/>
      <c r="B110" s="48"/>
      <c r="D110" s="44"/>
      <c r="E110" s="55"/>
      <c r="F110" s="44"/>
      <c r="G110" s="67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</row>
    <row r="111" spans="1:30" ht="23.25" x14ac:dyDescent="0.25">
      <c r="A111" s="54"/>
      <c r="B111" s="48"/>
      <c r="D111" s="44"/>
      <c r="E111" s="55"/>
      <c r="F111" s="44"/>
      <c r="G111" s="67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</row>
    <row r="112" spans="1:30" ht="23.25" x14ac:dyDescent="0.25">
      <c r="A112" s="54"/>
      <c r="B112" s="48"/>
      <c r="D112" s="44"/>
      <c r="E112" s="55"/>
      <c r="F112" s="44"/>
      <c r="G112" s="67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</row>
    <row r="113" spans="1:30" ht="23.25" x14ac:dyDescent="0.25">
      <c r="A113" s="54"/>
      <c r="B113" s="48"/>
      <c r="D113" s="44"/>
      <c r="E113" s="55"/>
      <c r="F113" s="44"/>
      <c r="G113" s="67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</row>
    <row r="114" spans="1:30" ht="23.25" x14ac:dyDescent="0.25">
      <c r="A114" s="54"/>
      <c r="B114" s="48"/>
      <c r="D114" s="44"/>
      <c r="E114" s="55"/>
      <c r="F114" s="44"/>
      <c r="G114" s="67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</row>
    <row r="115" spans="1:30" ht="23.25" x14ac:dyDescent="0.25">
      <c r="A115" s="54"/>
      <c r="B115" s="48"/>
      <c r="D115" s="44"/>
      <c r="E115" s="55"/>
      <c r="F115" s="44"/>
      <c r="G115" s="67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</row>
    <row r="116" spans="1:30" ht="23.25" x14ac:dyDescent="0.25">
      <c r="A116" s="54"/>
      <c r="B116" s="48"/>
      <c r="D116" s="44"/>
      <c r="E116" s="55"/>
      <c r="F116" s="44"/>
      <c r="G116" s="67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</row>
    <row r="117" spans="1:30" ht="23.25" x14ac:dyDescent="0.25">
      <c r="A117" s="54"/>
      <c r="B117" s="48"/>
      <c r="D117" s="44"/>
      <c r="E117" s="55"/>
      <c r="F117" s="44"/>
      <c r="G117" s="67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</row>
    <row r="118" spans="1:30" ht="23.25" x14ac:dyDescent="0.25">
      <c r="A118" s="54"/>
      <c r="B118" s="48"/>
      <c r="D118" s="44"/>
      <c r="E118" s="55"/>
      <c r="F118" s="44"/>
      <c r="G118" s="67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</row>
    <row r="119" spans="1:30" ht="23.25" x14ac:dyDescent="0.25">
      <c r="A119" s="54"/>
      <c r="B119" s="48"/>
      <c r="D119" s="44"/>
      <c r="E119" s="55"/>
      <c r="F119" s="44"/>
      <c r="G119" s="67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</row>
    <row r="120" spans="1:30" ht="23.25" x14ac:dyDescent="0.25">
      <c r="A120" s="54"/>
      <c r="B120" s="48"/>
      <c r="D120" s="44"/>
      <c r="E120" s="55"/>
      <c r="F120" s="44"/>
      <c r="G120" s="67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</row>
    <row r="121" spans="1:30" ht="23.25" x14ac:dyDescent="0.25">
      <c r="A121" s="54"/>
      <c r="B121" s="48"/>
      <c r="D121" s="44"/>
      <c r="E121" s="55"/>
      <c r="F121" s="44"/>
      <c r="G121" s="67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</row>
    <row r="122" spans="1:30" ht="23.25" x14ac:dyDescent="0.25">
      <c r="A122" s="54"/>
      <c r="B122" s="48"/>
      <c r="D122" s="44"/>
      <c r="E122" s="55"/>
      <c r="F122" s="44"/>
      <c r="G122" s="67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</row>
    <row r="123" spans="1:30" ht="23.25" x14ac:dyDescent="0.25">
      <c r="A123" s="54"/>
      <c r="B123" s="48"/>
      <c r="D123" s="44"/>
      <c r="E123" s="55"/>
      <c r="F123" s="44"/>
      <c r="G123" s="67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</row>
    <row r="124" spans="1:30" ht="23.25" x14ac:dyDescent="0.25">
      <c r="A124" s="54"/>
      <c r="B124" s="48"/>
      <c r="D124" s="44"/>
      <c r="E124" s="55"/>
      <c r="F124" s="44"/>
      <c r="G124" s="67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</row>
    <row r="125" spans="1:30" ht="23.25" x14ac:dyDescent="0.25">
      <c r="A125" s="54"/>
      <c r="B125" s="48"/>
      <c r="D125" s="44"/>
      <c r="E125" s="55"/>
      <c r="F125" s="44"/>
      <c r="G125" s="67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</row>
    <row r="126" spans="1:30" ht="23.25" x14ac:dyDescent="0.25">
      <c r="A126" s="54"/>
      <c r="B126" s="48"/>
      <c r="D126" s="44"/>
      <c r="E126" s="55"/>
      <c r="F126" s="44"/>
      <c r="G126" s="67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</row>
    <row r="127" spans="1:30" ht="23.25" x14ac:dyDescent="0.25">
      <c r="A127" s="54"/>
      <c r="B127" s="48"/>
      <c r="D127" s="44"/>
      <c r="E127" s="55"/>
      <c r="F127" s="44"/>
      <c r="G127" s="67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</row>
    <row r="128" spans="1:30" ht="23.25" x14ac:dyDescent="0.25">
      <c r="A128" s="54"/>
      <c r="B128" s="48"/>
      <c r="D128" s="44"/>
      <c r="E128" s="55"/>
      <c r="F128" s="44"/>
      <c r="G128" s="67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</row>
    <row r="129" spans="1:30" ht="23.25" x14ac:dyDescent="0.25">
      <c r="A129" s="54"/>
      <c r="B129" s="48"/>
      <c r="D129" s="44"/>
      <c r="E129" s="55"/>
      <c r="F129" s="44"/>
      <c r="G129" s="67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</row>
    <row r="130" spans="1:30" ht="23.25" x14ac:dyDescent="0.25">
      <c r="A130" s="54"/>
      <c r="B130" s="48"/>
      <c r="D130" s="44"/>
      <c r="E130" s="55"/>
      <c r="F130" s="44"/>
      <c r="G130" s="67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</row>
    <row r="131" spans="1:30" ht="23.25" x14ac:dyDescent="0.25">
      <c r="A131" s="54"/>
      <c r="B131" s="48"/>
      <c r="D131" s="44"/>
      <c r="E131" s="55"/>
      <c r="F131" s="44"/>
      <c r="G131" s="67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</row>
    <row r="132" spans="1:30" ht="23.25" x14ac:dyDescent="0.25">
      <c r="A132" s="54"/>
      <c r="B132" s="48"/>
      <c r="D132" s="44"/>
      <c r="E132" s="55"/>
      <c r="F132" s="44"/>
      <c r="G132" s="67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</row>
    <row r="133" spans="1:30" ht="23.25" x14ac:dyDescent="0.25">
      <c r="A133" s="54"/>
      <c r="B133" s="48"/>
      <c r="D133" s="44"/>
      <c r="E133" s="55"/>
      <c r="F133" s="44"/>
      <c r="G133" s="67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</row>
    <row r="134" spans="1:30" ht="23.25" x14ac:dyDescent="0.25">
      <c r="A134" s="54"/>
      <c r="B134" s="48"/>
      <c r="D134" s="44"/>
      <c r="E134" s="55"/>
      <c r="F134" s="44"/>
      <c r="G134" s="67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</row>
    <row r="135" spans="1:30" ht="23.25" x14ac:dyDescent="0.25">
      <c r="A135" s="54"/>
      <c r="B135" s="48"/>
      <c r="D135" s="44"/>
      <c r="E135" s="55"/>
      <c r="F135" s="44"/>
      <c r="G135" s="67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</row>
    <row r="136" spans="1:30" ht="23.25" x14ac:dyDescent="0.25">
      <c r="A136" s="54"/>
      <c r="B136" s="48"/>
      <c r="D136" s="44"/>
      <c r="E136" s="55"/>
      <c r="F136" s="44"/>
      <c r="G136" s="67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</row>
    <row r="137" spans="1:30" ht="23.25" x14ac:dyDescent="0.25">
      <c r="A137" s="54"/>
      <c r="B137" s="48"/>
      <c r="D137" s="44"/>
      <c r="E137" s="55"/>
      <c r="F137" s="44"/>
      <c r="G137" s="67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</row>
    <row r="138" spans="1:30" ht="23.25" x14ac:dyDescent="0.25">
      <c r="A138" s="54"/>
      <c r="B138" s="48"/>
      <c r="D138" s="44"/>
      <c r="E138" s="55"/>
      <c r="F138" s="44"/>
      <c r="G138" s="67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</row>
    <row r="139" spans="1:30" ht="23.25" x14ac:dyDescent="0.25">
      <c r="A139" s="54"/>
      <c r="B139" s="48"/>
      <c r="D139" s="44"/>
      <c r="E139" s="55"/>
      <c r="F139" s="44"/>
      <c r="G139" s="67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</row>
    <row r="140" spans="1:30" ht="23.25" x14ac:dyDescent="0.25">
      <c r="A140" s="54"/>
      <c r="B140" s="48"/>
      <c r="D140" s="44"/>
      <c r="E140" s="55"/>
      <c r="F140" s="44"/>
      <c r="G140" s="67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</row>
    <row r="141" spans="1:30" ht="23.25" x14ac:dyDescent="0.25">
      <c r="A141" s="54"/>
      <c r="B141" s="48"/>
      <c r="D141" s="44"/>
      <c r="E141" s="55"/>
      <c r="F141" s="44"/>
      <c r="G141" s="67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</row>
    <row r="142" spans="1:30" ht="23.25" x14ac:dyDescent="0.25">
      <c r="A142" s="54"/>
      <c r="B142" s="48"/>
      <c r="D142" s="44"/>
      <c r="E142" s="55"/>
      <c r="F142" s="44"/>
      <c r="G142" s="67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</row>
    <row r="143" spans="1:30" ht="23.25" x14ac:dyDescent="0.25">
      <c r="A143" s="54"/>
      <c r="B143" s="48"/>
      <c r="D143" s="44"/>
      <c r="E143" s="55"/>
      <c r="F143" s="44"/>
      <c r="G143" s="67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</row>
    <row r="144" spans="1:30" ht="23.25" x14ac:dyDescent="0.25">
      <c r="A144" s="54"/>
      <c r="B144" s="48"/>
      <c r="D144" s="44"/>
      <c r="E144" s="55"/>
      <c r="F144" s="44"/>
      <c r="G144" s="67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</row>
    <row r="145" spans="1:30" ht="23.25" x14ac:dyDescent="0.25">
      <c r="A145" s="54"/>
      <c r="B145" s="48"/>
      <c r="D145" s="44"/>
      <c r="E145" s="55"/>
      <c r="F145" s="44"/>
      <c r="G145" s="67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</row>
    <row r="146" spans="1:30" ht="23.25" x14ac:dyDescent="0.25">
      <c r="A146" s="54"/>
      <c r="B146" s="48"/>
      <c r="D146" s="44"/>
      <c r="E146" s="55"/>
      <c r="F146" s="44"/>
      <c r="G146" s="67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</row>
    <row r="147" spans="1:30" ht="23.25" x14ac:dyDescent="0.25">
      <c r="A147" s="54"/>
      <c r="B147" s="48"/>
      <c r="D147" s="44"/>
      <c r="E147" s="55"/>
      <c r="F147" s="44"/>
      <c r="G147" s="67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</row>
    <row r="148" spans="1:30" ht="23.25" x14ac:dyDescent="0.25">
      <c r="A148" s="54"/>
      <c r="B148" s="48"/>
      <c r="D148" s="44"/>
      <c r="E148" s="55"/>
      <c r="F148" s="44"/>
      <c r="G148" s="67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</row>
    <row r="149" spans="1:30" ht="23.25" x14ac:dyDescent="0.25">
      <c r="A149" s="54"/>
      <c r="B149" s="48"/>
      <c r="D149" s="44"/>
      <c r="E149" s="55"/>
      <c r="F149" s="44"/>
      <c r="G149" s="67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</row>
    <row r="150" spans="1:30" ht="23.25" x14ac:dyDescent="0.25">
      <c r="A150" s="54"/>
      <c r="B150" s="48"/>
      <c r="D150" s="44"/>
      <c r="E150" s="55"/>
      <c r="F150" s="44"/>
      <c r="G150" s="67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</row>
    <row r="151" spans="1:30" ht="23.25" x14ac:dyDescent="0.25">
      <c r="A151" s="54"/>
      <c r="B151" s="48"/>
      <c r="D151" s="44"/>
      <c r="E151" s="55"/>
      <c r="F151" s="44"/>
      <c r="G151" s="67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</row>
    <row r="152" spans="1:30" ht="23.25" x14ac:dyDescent="0.25">
      <c r="A152" s="54"/>
      <c r="B152" s="48"/>
      <c r="D152" s="44"/>
      <c r="E152" s="55"/>
      <c r="F152" s="44"/>
      <c r="G152" s="67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</row>
    <row r="153" spans="1:30" ht="23.25" x14ac:dyDescent="0.25">
      <c r="A153" s="54"/>
      <c r="B153" s="48"/>
      <c r="D153" s="44"/>
      <c r="E153" s="55"/>
      <c r="F153" s="44"/>
      <c r="G153" s="67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</row>
    <row r="154" spans="1:30" ht="23.25" x14ac:dyDescent="0.25">
      <c r="A154" s="54"/>
      <c r="B154" s="48"/>
      <c r="D154" s="44"/>
      <c r="E154" s="55"/>
      <c r="F154" s="44"/>
      <c r="G154" s="67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</row>
    <row r="155" spans="1:30" ht="23.25" x14ac:dyDescent="0.25">
      <c r="A155" s="54"/>
      <c r="B155" s="48"/>
      <c r="D155" s="44"/>
      <c r="E155" s="55"/>
      <c r="F155" s="44"/>
      <c r="G155" s="67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</row>
    <row r="156" spans="1:30" ht="23.25" x14ac:dyDescent="0.25">
      <c r="A156" s="54"/>
      <c r="B156" s="48"/>
      <c r="D156" s="44"/>
      <c r="E156" s="55"/>
      <c r="F156" s="44"/>
      <c r="G156" s="67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</row>
    <row r="157" spans="1:30" ht="23.25" x14ac:dyDescent="0.25">
      <c r="A157" s="54"/>
      <c r="B157" s="48"/>
      <c r="D157" s="44"/>
      <c r="E157" s="55"/>
      <c r="F157" s="44"/>
      <c r="G157" s="67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</row>
    <row r="158" spans="1:30" ht="23.25" x14ac:dyDescent="0.25">
      <c r="A158" s="54"/>
      <c r="B158" s="48"/>
      <c r="D158" s="44"/>
      <c r="E158" s="55"/>
      <c r="F158" s="44"/>
      <c r="G158" s="67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</row>
    <row r="159" spans="1:30" ht="23.25" x14ac:dyDescent="0.25">
      <c r="A159" s="54"/>
      <c r="B159" s="48"/>
      <c r="D159" s="44"/>
      <c r="E159" s="55"/>
      <c r="F159" s="44"/>
      <c r="G159" s="67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</row>
    <row r="160" spans="1:30" ht="23.25" x14ac:dyDescent="0.25">
      <c r="A160" s="54"/>
      <c r="B160" s="48"/>
      <c r="D160" s="44"/>
      <c r="E160" s="55"/>
      <c r="F160" s="44"/>
      <c r="G160" s="67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</row>
    <row r="161" spans="1:30" ht="23.25" x14ac:dyDescent="0.25">
      <c r="A161" s="54"/>
      <c r="B161" s="48"/>
      <c r="D161" s="44"/>
      <c r="E161" s="55"/>
      <c r="F161" s="44"/>
      <c r="G161" s="67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</row>
    <row r="162" spans="1:30" ht="23.25" x14ac:dyDescent="0.25">
      <c r="A162" s="54"/>
      <c r="B162" s="48"/>
      <c r="D162" s="44"/>
      <c r="E162" s="55"/>
      <c r="F162" s="44"/>
      <c r="G162" s="67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</row>
    <row r="163" spans="1:30" ht="23.25" x14ac:dyDescent="0.25">
      <c r="A163" s="54"/>
      <c r="B163" s="48"/>
      <c r="D163" s="44"/>
      <c r="E163" s="55"/>
      <c r="F163" s="44"/>
      <c r="G163" s="67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</row>
    <row r="164" spans="1:30" ht="23.25" x14ac:dyDescent="0.25">
      <c r="A164" s="54"/>
      <c r="B164" s="48"/>
      <c r="D164" s="44"/>
      <c r="E164" s="55"/>
      <c r="F164" s="44"/>
      <c r="G164" s="67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</row>
    <row r="165" spans="1:30" ht="23.25" x14ac:dyDescent="0.25">
      <c r="A165" s="54"/>
      <c r="B165" s="48"/>
      <c r="D165" s="44"/>
      <c r="E165" s="55"/>
      <c r="F165" s="44"/>
      <c r="G165" s="67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</row>
    <row r="166" spans="1:30" ht="23.25" x14ac:dyDescent="0.25">
      <c r="A166" s="54"/>
      <c r="B166" s="48"/>
      <c r="D166" s="44"/>
      <c r="E166" s="55"/>
      <c r="F166" s="44"/>
      <c r="G166" s="67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</row>
    <row r="167" spans="1:30" ht="23.25" x14ac:dyDescent="0.25">
      <c r="A167" s="54"/>
      <c r="B167" s="48"/>
      <c r="D167" s="44"/>
      <c r="E167" s="55"/>
      <c r="F167" s="44"/>
      <c r="G167" s="67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</row>
    <row r="168" spans="1:30" ht="23.25" x14ac:dyDescent="0.25">
      <c r="A168" s="54"/>
      <c r="B168" s="48"/>
      <c r="D168" s="44"/>
      <c r="E168" s="55"/>
      <c r="F168" s="44"/>
      <c r="G168" s="67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</row>
    <row r="169" spans="1:30" ht="23.25" x14ac:dyDescent="0.25">
      <c r="A169" s="54"/>
      <c r="B169" s="48"/>
      <c r="D169" s="44"/>
      <c r="E169" s="55"/>
      <c r="F169" s="44"/>
      <c r="G169" s="67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</row>
    <row r="170" spans="1:30" ht="23.25" x14ac:dyDescent="0.25">
      <c r="A170" s="54"/>
      <c r="B170" s="48"/>
      <c r="D170" s="44"/>
      <c r="E170" s="55"/>
      <c r="F170" s="44"/>
      <c r="G170" s="67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</row>
    <row r="171" spans="1:30" ht="23.25" x14ac:dyDescent="0.25">
      <c r="A171" s="54"/>
      <c r="B171" s="48"/>
      <c r="D171" s="44"/>
      <c r="E171" s="55"/>
      <c r="F171" s="44"/>
      <c r="G171" s="67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</row>
    <row r="172" spans="1:30" ht="23.25" x14ac:dyDescent="0.25">
      <c r="A172" s="54"/>
      <c r="B172" s="48"/>
      <c r="D172" s="44"/>
      <c r="E172" s="55"/>
      <c r="F172" s="44"/>
      <c r="G172" s="67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</row>
    <row r="173" spans="1:30" ht="23.25" x14ac:dyDescent="0.25">
      <c r="A173" s="54"/>
      <c r="B173" s="48"/>
      <c r="D173" s="44"/>
      <c r="E173" s="55"/>
      <c r="F173" s="44"/>
      <c r="G173" s="67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</row>
    <row r="174" spans="1:30" ht="23.25" x14ac:dyDescent="0.25">
      <c r="A174" s="54"/>
      <c r="B174" s="48"/>
      <c r="D174" s="44"/>
      <c r="E174" s="55"/>
      <c r="F174" s="44"/>
      <c r="G174" s="67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</row>
    <row r="175" spans="1:30" ht="23.25" x14ac:dyDescent="0.25">
      <c r="A175" s="54"/>
      <c r="B175" s="48"/>
      <c r="D175" s="44"/>
      <c r="E175" s="55"/>
      <c r="F175" s="44"/>
      <c r="G175" s="67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</row>
    <row r="176" spans="1:30" ht="23.25" x14ac:dyDescent="0.25">
      <c r="A176" s="54"/>
      <c r="B176" s="48"/>
      <c r="D176" s="44"/>
      <c r="E176" s="55"/>
      <c r="F176" s="44"/>
      <c r="G176" s="67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</row>
    <row r="177" spans="1:30" ht="23.25" x14ac:dyDescent="0.25">
      <c r="A177" s="54"/>
      <c r="B177" s="48"/>
      <c r="D177" s="44"/>
      <c r="E177" s="55"/>
      <c r="F177" s="44"/>
      <c r="G177" s="67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</row>
    <row r="178" spans="1:30" ht="23.25" x14ac:dyDescent="0.25">
      <c r="A178" s="54"/>
      <c r="B178" s="48"/>
      <c r="D178" s="44"/>
      <c r="E178" s="55"/>
      <c r="F178" s="44"/>
      <c r="G178" s="67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</row>
    <row r="179" spans="1:30" ht="23.25" x14ac:dyDescent="0.25">
      <c r="A179" s="54"/>
      <c r="B179" s="48"/>
      <c r="D179" s="44"/>
      <c r="E179" s="55"/>
      <c r="F179" s="44"/>
      <c r="G179" s="67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</row>
    <row r="180" spans="1:30" ht="23.25" x14ac:dyDescent="0.25">
      <c r="A180" s="54"/>
      <c r="B180" s="48"/>
      <c r="D180" s="44"/>
      <c r="E180" s="55"/>
      <c r="F180" s="44"/>
      <c r="G180" s="67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</row>
    <row r="181" spans="1:30" ht="23.25" x14ac:dyDescent="0.25">
      <c r="A181" s="54"/>
      <c r="B181" s="48"/>
      <c r="D181" s="44"/>
      <c r="E181" s="55"/>
      <c r="F181" s="44"/>
      <c r="G181" s="67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</row>
    <row r="182" spans="1:30" ht="23.25" x14ac:dyDescent="0.25">
      <c r="A182" s="54"/>
      <c r="B182" s="48"/>
      <c r="D182" s="44"/>
      <c r="E182" s="55"/>
      <c r="F182" s="44"/>
      <c r="G182" s="67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</row>
    <row r="183" spans="1:30" ht="23.25" x14ac:dyDescent="0.25">
      <c r="A183" s="54"/>
      <c r="B183" s="48"/>
      <c r="D183" s="44"/>
      <c r="E183" s="55"/>
      <c r="F183" s="44"/>
      <c r="G183" s="67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</row>
    <row r="184" spans="1:30" ht="23.25" x14ac:dyDescent="0.25">
      <c r="A184" s="54"/>
      <c r="B184" s="48"/>
      <c r="D184" s="44"/>
      <c r="E184" s="55"/>
      <c r="F184" s="44"/>
      <c r="G184" s="67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</row>
    <row r="185" spans="1:30" ht="23.25" x14ac:dyDescent="0.25">
      <c r="A185" s="54"/>
      <c r="B185" s="48"/>
      <c r="D185" s="44"/>
      <c r="E185" s="55"/>
      <c r="F185" s="44"/>
      <c r="G185" s="67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</row>
    <row r="186" spans="1:30" ht="23.25" x14ac:dyDescent="0.25">
      <c r="A186" s="54"/>
      <c r="B186" s="48"/>
      <c r="D186" s="44"/>
      <c r="E186" s="55"/>
      <c r="F186" s="44"/>
      <c r="G186" s="67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</row>
    <row r="187" spans="1:30" ht="23.25" x14ac:dyDescent="0.25">
      <c r="A187" s="54"/>
      <c r="B187" s="48"/>
      <c r="D187" s="44"/>
      <c r="E187" s="55"/>
      <c r="F187" s="44"/>
      <c r="G187" s="67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</row>
    <row r="188" spans="1:30" ht="23.25" x14ac:dyDescent="0.25">
      <c r="A188" s="54"/>
      <c r="B188" s="48"/>
      <c r="D188" s="44"/>
      <c r="E188" s="55"/>
      <c r="F188" s="44"/>
      <c r="G188" s="67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</row>
    <row r="189" spans="1:30" ht="23.25" x14ac:dyDescent="0.25">
      <c r="A189" s="54"/>
      <c r="B189" s="48"/>
      <c r="D189" s="44"/>
      <c r="E189" s="55"/>
      <c r="F189" s="44"/>
      <c r="G189" s="67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</row>
    <row r="190" spans="1:30" ht="23.25" x14ac:dyDescent="0.25">
      <c r="A190" s="54"/>
      <c r="B190" s="48"/>
      <c r="D190" s="44"/>
      <c r="E190" s="55"/>
      <c r="F190" s="44"/>
      <c r="G190" s="67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</row>
    <row r="191" spans="1:30" ht="23.25" x14ac:dyDescent="0.25">
      <c r="A191" s="54"/>
      <c r="B191" s="48"/>
      <c r="D191" s="44"/>
      <c r="E191" s="55"/>
      <c r="F191" s="44"/>
      <c r="G191" s="67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</row>
    <row r="192" spans="1:30" ht="23.25" x14ac:dyDescent="0.25">
      <c r="A192" s="54"/>
      <c r="B192" s="48"/>
      <c r="D192" s="44"/>
      <c r="E192" s="55"/>
      <c r="F192" s="44"/>
      <c r="G192" s="67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</row>
    <row r="193" spans="1:30" ht="23.25" x14ac:dyDescent="0.25">
      <c r="A193" s="54"/>
      <c r="B193" s="48"/>
      <c r="D193" s="44"/>
      <c r="E193" s="55"/>
      <c r="F193" s="44"/>
      <c r="G193" s="67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</row>
    <row r="194" spans="1:30" ht="23.25" x14ac:dyDescent="0.25">
      <c r="A194" s="54"/>
      <c r="B194" s="48"/>
      <c r="D194" s="44"/>
      <c r="E194" s="55"/>
      <c r="F194" s="44"/>
      <c r="G194" s="67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</row>
    <row r="195" spans="1:30" ht="23.25" x14ac:dyDescent="0.25">
      <c r="A195" s="54"/>
      <c r="B195" s="48"/>
      <c r="D195" s="44"/>
      <c r="E195" s="55"/>
      <c r="F195" s="44"/>
      <c r="G195" s="67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</row>
    <row r="196" spans="1:30" ht="23.25" x14ac:dyDescent="0.25">
      <c r="A196" s="54"/>
      <c r="B196" s="48"/>
      <c r="D196" s="44"/>
      <c r="E196" s="55"/>
      <c r="F196" s="44"/>
      <c r="G196" s="67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</row>
    <row r="197" spans="1:30" ht="23.25" x14ac:dyDescent="0.25">
      <c r="A197" s="54"/>
      <c r="B197" s="48"/>
      <c r="D197" s="44"/>
      <c r="E197" s="55"/>
      <c r="F197" s="44"/>
      <c r="G197" s="67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</row>
    <row r="198" spans="1:30" ht="23.25" x14ac:dyDescent="0.25">
      <c r="A198" s="54"/>
      <c r="B198" s="48"/>
      <c r="D198" s="44"/>
      <c r="E198" s="55"/>
      <c r="F198" s="44"/>
      <c r="G198" s="67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</row>
    <row r="199" spans="1:30" ht="23.25" x14ac:dyDescent="0.25">
      <c r="A199" s="54"/>
      <c r="B199" s="48"/>
      <c r="D199" s="44"/>
      <c r="E199" s="55"/>
      <c r="F199" s="44"/>
      <c r="G199" s="67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</row>
    <row r="200" spans="1:30" ht="23.25" x14ac:dyDescent="0.25">
      <c r="A200" s="54"/>
      <c r="B200" s="48"/>
      <c r="D200" s="44"/>
      <c r="E200" s="55"/>
      <c r="F200" s="44"/>
      <c r="G200" s="67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</row>
    <row r="201" spans="1:30" ht="23.25" x14ac:dyDescent="0.25">
      <c r="A201" s="54"/>
      <c r="B201" s="48"/>
      <c r="D201" s="44"/>
      <c r="E201" s="55"/>
      <c r="F201" s="44"/>
      <c r="G201" s="67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</row>
    <row r="202" spans="1:30" ht="23.25" x14ac:dyDescent="0.25">
      <c r="A202" s="54"/>
      <c r="B202" s="48"/>
      <c r="D202" s="44"/>
      <c r="E202" s="55"/>
      <c r="F202" s="44"/>
      <c r="G202" s="67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</row>
    <row r="203" spans="1:30" ht="23.25" x14ac:dyDescent="0.25">
      <c r="A203" s="54"/>
      <c r="B203" s="48"/>
      <c r="D203" s="44"/>
      <c r="E203" s="55"/>
      <c r="F203" s="44"/>
      <c r="G203" s="67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</row>
    <row r="204" spans="1:30" ht="23.25" x14ac:dyDescent="0.25">
      <c r="A204" s="54"/>
      <c r="B204" s="48"/>
      <c r="D204" s="44"/>
      <c r="E204" s="55"/>
      <c r="F204" s="44"/>
      <c r="G204" s="67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</row>
    <row r="205" spans="1:30" ht="23.25" x14ac:dyDescent="0.25">
      <c r="A205" s="54"/>
      <c r="B205" s="48"/>
      <c r="D205" s="44"/>
      <c r="E205" s="55"/>
      <c r="F205" s="44"/>
      <c r="G205" s="67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</row>
    <row r="206" spans="1:30" ht="23.25" x14ac:dyDescent="0.25">
      <c r="A206" s="54"/>
      <c r="B206" s="48"/>
      <c r="D206" s="44"/>
      <c r="E206" s="55"/>
      <c r="F206" s="44"/>
      <c r="G206" s="67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</row>
    <row r="207" spans="1:30" ht="23.25" x14ac:dyDescent="0.25">
      <c r="A207" s="54"/>
      <c r="B207" s="48"/>
      <c r="D207" s="44"/>
      <c r="E207" s="55"/>
      <c r="F207" s="44"/>
      <c r="G207" s="67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</row>
    <row r="208" spans="1:30" ht="23.25" x14ac:dyDescent="0.25">
      <c r="A208" s="54"/>
      <c r="B208" s="48"/>
      <c r="D208" s="44"/>
      <c r="E208" s="55"/>
      <c r="F208" s="44"/>
      <c r="G208" s="67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</row>
    <row r="209" spans="1:30" ht="23.25" x14ac:dyDescent="0.25">
      <c r="A209" s="54"/>
      <c r="B209" s="48"/>
      <c r="D209" s="44"/>
      <c r="E209" s="55"/>
      <c r="F209" s="44"/>
      <c r="G209" s="67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</row>
    <row r="210" spans="1:30" ht="23.25" x14ac:dyDescent="0.25">
      <c r="A210" s="54"/>
      <c r="B210" s="48"/>
      <c r="D210" s="44"/>
      <c r="E210" s="55"/>
      <c r="F210" s="44"/>
      <c r="G210" s="67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</row>
    <row r="211" spans="1:30" ht="23.25" x14ac:dyDescent="0.25">
      <c r="A211" s="54"/>
      <c r="B211" s="48"/>
      <c r="D211" s="44"/>
      <c r="E211" s="55"/>
      <c r="F211" s="44"/>
      <c r="G211" s="67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</row>
    <row r="212" spans="1:30" ht="23.25" x14ac:dyDescent="0.25">
      <c r="A212" s="54"/>
      <c r="B212" s="48"/>
      <c r="D212" s="44"/>
      <c r="E212" s="55"/>
      <c r="F212" s="44"/>
      <c r="G212" s="67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</row>
    <row r="213" spans="1:30" ht="23.25" x14ac:dyDescent="0.25">
      <c r="A213" s="54"/>
      <c r="B213" s="48"/>
      <c r="D213" s="44"/>
      <c r="E213" s="55"/>
      <c r="F213" s="44"/>
      <c r="G213" s="67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</row>
    <row r="214" spans="1:30" ht="23.25" x14ac:dyDescent="0.25">
      <c r="A214" s="54"/>
      <c r="B214" s="48"/>
      <c r="D214" s="44"/>
      <c r="E214" s="55"/>
      <c r="F214" s="44"/>
      <c r="G214" s="67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</row>
    <row r="215" spans="1:30" ht="23.25" x14ac:dyDescent="0.25">
      <c r="A215" s="54"/>
      <c r="B215" s="48"/>
      <c r="D215" s="44"/>
      <c r="E215" s="55"/>
      <c r="F215" s="44"/>
      <c r="G215" s="67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</row>
    <row r="216" spans="1:30" ht="23.25" x14ac:dyDescent="0.25">
      <c r="A216" s="54"/>
      <c r="B216" s="48"/>
      <c r="D216" s="44"/>
      <c r="E216" s="55"/>
      <c r="F216" s="44"/>
      <c r="G216" s="67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</row>
    <row r="217" spans="1:30" ht="23.25" x14ac:dyDescent="0.25">
      <c r="A217" s="54"/>
      <c r="B217" s="48"/>
      <c r="D217" s="44"/>
      <c r="E217" s="55"/>
      <c r="F217" s="44"/>
      <c r="G217" s="67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</row>
    <row r="218" spans="1:30" ht="23.25" x14ac:dyDescent="0.25">
      <c r="A218" s="54"/>
      <c r="B218" s="48"/>
      <c r="D218" s="44"/>
      <c r="E218" s="55"/>
      <c r="F218" s="44"/>
      <c r="G218" s="67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</row>
    <row r="219" spans="1:30" ht="23.25" x14ac:dyDescent="0.25">
      <c r="A219" s="54"/>
      <c r="B219" s="48"/>
      <c r="D219" s="44"/>
      <c r="E219" s="55"/>
      <c r="F219" s="44"/>
      <c r="G219" s="67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</row>
    <row r="220" spans="1:30" ht="23.25" x14ac:dyDescent="0.25">
      <c r="A220" s="54"/>
      <c r="B220" s="48"/>
      <c r="D220" s="44"/>
      <c r="E220" s="55"/>
      <c r="F220" s="44"/>
      <c r="G220" s="67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</row>
    <row r="221" spans="1:30" ht="23.25" x14ac:dyDescent="0.25">
      <c r="A221" s="54"/>
      <c r="B221" s="48"/>
      <c r="D221" s="44"/>
      <c r="E221" s="55"/>
      <c r="F221" s="44"/>
      <c r="G221" s="67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</row>
    <row r="222" spans="1:30" ht="23.25" x14ac:dyDescent="0.25">
      <c r="A222" s="54"/>
      <c r="B222" s="48"/>
      <c r="D222" s="44"/>
      <c r="E222" s="55"/>
      <c r="F222" s="44"/>
      <c r="G222" s="67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</row>
    <row r="223" spans="1:30" ht="23.25" x14ac:dyDescent="0.25">
      <c r="A223" s="54"/>
      <c r="B223" s="48"/>
      <c r="D223" s="44"/>
      <c r="E223" s="55"/>
      <c r="F223" s="44"/>
      <c r="G223" s="67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</row>
    <row r="224" spans="1:30" ht="23.25" x14ac:dyDescent="0.25">
      <c r="A224" s="54"/>
      <c r="B224" s="48"/>
      <c r="D224" s="44"/>
      <c r="E224" s="55"/>
      <c r="F224" s="44"/>
      <c r="G224" s="67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</row>
    <row r="225" spans="1:30" ht="23.25" x14ac:dyDescent="0.25">
      <c r="A225" s="54"/>
      <c r="B225" s="48"/>
      <c r="D225" s="44"/>
      <c r="E225" s="55"/>
      <c r="F225" s="44"/>
      <c r="G225" s="67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</row>
    <row r="226" spans="1:30" ht="23.25" x14ac:dyDescent="0.25">
      <c r="A226" s="54"/>
      <c r="B226" s="48"/>
      <c r="D226" s="44"/>
      <c r="E226" s="55"/>
      <c r="F226" s="44"/>
      <c r="G226" s="67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</row>
    <row r="227" spans="1:30" ht="23.25" x14ac:dyDescent="0.25">
      <c r="A227" s="54"/>
      <c r="B227" s="48"/>
      <c r="D227" s="44"/>
      <c r="E227" s="55"/>
      <c r="F227" s="44"/>
      <c r="G227" s="67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</row>
    <row r="228" spans="1:30" ht="23.25" x14ac:dyDescent="0.25">
      <c r="A228" s="54"/>
      <c r="B228" s="48"/>
      <c r="D228" s="44"/>
      <c r="E228" s="55"/>
      <c r="F228" s="44"/>
      <c r="G228" s="67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</row>
    <row r="229" spans="1:30" ht="23.25" x14ac:dyDescent="0.25">
      <c r="A229" s="54"/>
      <c r="B229" s="48"/>
      <c r="D229" s="44"/>
      <c r="E229" s="55"/>
      <c r="F229" s="44"/>
      <c r="G229" s="67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</row>
    <row r="230" spans="1:30" ht="23.25" x14ac:dyDescent="0.25">
      <c r="A230" s="54"/>
      <c r="B230" s="48"/>
      <c r="D230" s="44"/>
      <c r="E230" s="55"/>
      <c r="F230" s="44"/>
      <c r="G230" s="67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</row>
    <row r="231" spans="1:30" ht="23.25" x14ac:dyDescent="0.25">
      <c r="A231" s="54"/>
      <c r="B231" s="48"/>
      <c r="D231" s="44"/>
      <c r="E231" s="55"/>
      <c r="F231" s="44"/>
      <c r="G231" s="67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</row>
    <row r="232" spans="1:30" ht="23.25" x14ac:dyDescent="0.25">
      <c r="A232" s="54"/>
      <c r="B232" s="48"/>
      <c r="D232" s="44"/>
      <c r="E232" s="55"/>
      <c r="F232" s="44"/>
      <c r="G232" s="67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</row>
    <row r="233" spans="1:30" ht="23.25" x14ac:dyDescent="0.25">
      <c r="A233" s="54"/>
      <c r="B233" s="48"/>
      <c r="D233" s="44"/>
      <c r="E233" s="55"/>
      <c r="F233" s="44"/>
      <c r="G233" s="67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</row>
    <row r="234" spans="1:30" ht="23.25" x14ac:dyDescent="0.25">
      <c r="A234" s="54"/>
      <c r="B234" s="48"/>
      <c r="D234" s="44"/>
      <c r="E234" s="55"/>
      <c r="F234" s="44"/>
      <c r="G234" s="67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</row>
    <row r="235" spans="1:30" ht="23.25" x14ac:dyDescent="0.25">
      <c r="A235" s="54"/>
      <c r="B235" s="48"/>
      <c r="D235" s="44"/>
      <c r="E235" s="55"/>
      <c r="F235" s="44"/>
      <c r="G235" s="67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</row>
    <row r="236" spans="1:30" ht="23.25" x14ac:dyDescent="0.25">
      <c r="A236" s="54"/>
      <c r="B236" s="48"/>
      <c r="D236" s="44"/>
      <c r="E236" s="55"/>
      <c r="F236" s="44"/>
      <c r="G236" s="67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</row>
    <row r="237" spans="1:30" ht="23.25" x14ac:dyDescent="0.25">
      <c r="A237" s="54"/>
      <c r="B237" s="48"/>
      <c r="D237" s="44"/>
      <c r="E237" s="55"/>
      <c r="F237" s="44"/>
      <c r="G237" s="67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</row>
    <row r="238" spans="1:30" ht="23.25" x14ac:dyDescent="0.25">
      <c r="A238" s="54"/>
      <c r="B238" s="48"/>
      <c r="D238" s="44"/>
      <c r="E238" s="55"/>
      <c r="F238" s="44"/>
      <c r="G238" s="67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</row>
    <row r="239" spans="1:30" ht="23.25" x14ac:dyDescent="0.25">
      <c r="A239" s="54"/>
      <c r="B239" s="48"/>
      <c r="D239" s="44"/>
      <c r="E239" s="55"/>
      <c r="F239" s="44"/>
      <c r="G239" s="67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</row>
    <row r="240" spans="1:30" ht="23.25" x14ac:dyDescent="0.25">
      <c r="A240" s="54"/>
      <c r="B240" s="48"/>
      <c r="D240" s="44"/>
      <c r="E240" s="55"/>
      <c r="F240" s="44"/>
      <c r="G240" s="67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</row>
    <row r="241" spans="1:30" ht="23.25" x14ac:dyDescent="0.25">
      <c r="A241" s="54"/>
      <c r="B241" s="48"/>
      <c r="D241" s="44"/>
      <c r="E241" s="55"/>
      <c r="F241" s="44"/>
      <c r="G241" s="67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</row>
    <row r="242" spans="1:30" ht="23.25" x14ac:dyDescent="0.25">
      <c r="A242" s="54"/>
      <c r="B242" s="48"/>
      <c r="D242" s="44"/>
      <c r="E242" s="55"/>
      <c r="F242" s="44"/>
      <c r="G242" s="67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</row>
    <row r="243" spans="1:30" ht="23.25" x14ac:dyDescent="0.25">
      <c r="A243" s="54"/>
      <c r="B243" s="48"/>
      <c r="D243" s="44"/>
      <c r="E243" s="55"/>
      <c r="F243" s="44"/>
      <c r="G243" s="67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</row>
    <row r="244" spans="1:30" ht="23.25" x14ac:dyDescent="0.25">
      <c r="A244" s="54"/>
      <c r="B244" s="48"/>
      <c r="D244" s="44"/>
      <c r="E244" s="55"/>
      <c r="F244" s="44"/>
      <c r="G244" s="67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</row>
    <row r="245" spans="1:30" ht="23.25" x14ac:dyDescent="0.25">
      <c r="A245" s="54"/>
      <c r="B245" s="48"/>
      <c r="D245" s="44"/>
      <c r="E245" s="55"/>
      <c r="F245" s="44"/>
      <c r="G245" s="67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</row>
    <row r="246" spans="1:30" ht="23.25" x14ac:dyDescent="0.25">
      <c r="A246" s="54"/>
      <c r="B246" s="48"/>
      <c r="D246" s="44"/>
      <c r="E246" s="55"/>
      <c r="F246" s="44"/>
      <c r="G246" s="67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</row>
    <row r="247" spans="1:30" ht="23.25" x14ac:dyDescent="0.25">
      <c r="A247" s="54"/>
      <c r="B247" s="48"/>
      <c r="D247" s="44"/>
      <c r="E247" s="55"/>
      <c r="F247" s="44"/>
      <c r="G247" s="67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</row>
    <row r="248" spans="1:30" ht="23.25" x14ac:dyDescent="0.25">
      <c r="A248" s="54"/>
      <c r="B248" s="48"/>
      <c r="D248" s="44"/>
      <c r="E248" s="55"/>
      <c r="F248" s="44"/>
      <c r="G248" s="67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</row>
    <row r="249" spans="1:30" ht="23.25" x14ac:dyDescent="0.25">
      <c r="A249" s="54"/>
      <c r="B249" s="48"/>
      <c r="D249" s="44"/>
      <c r="E249" s="55"/>
      <c r="F249" s="44"/>
      <c r="G249" s="67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</row>
    <row r="250" spans="1:30" ht="23.25" x14ac:dyDescent="0.25">
      <c r="A250" s="54"/>
      <c r="B250" s="48"/>
      <c r="D250" s="44"/>
      <c r="E250" s="55"/>
      <c r="F250" s="44"/>
      <c r="G250" s="67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</row>
    <row r="251" spans="1:30" ht="23.25" x14ac:dyDescent="0.25">
      <c r="A251" s="54"/>
      <c r="B251" s="48"/>
      <c r="D251" s="44"/>
      <c r="E251" s="55"/>
      <c r="F251" s="44"/>
      <c r="G251" s="67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</row>
    <row r="252" spans="1:30" ht="23.25" x14ac:dyDescent="0.25">
      <c r="A252" s="54"/>
      <c r="B252" s="48"/>
      <c r="D252" s="44"/>
      <c r="E252" s="55"/>
      <c r="F252" s="44"/>
      <c r="G252" s="67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</row>
    <row r="253" spans="1:30" ht="23.25" x14ac:dyDescent="0.25">
      <c r="A253" s="54"/>
      <c r="B253" s="48"/>
      <c r="D253" s="44"/>
      <c r="E253" s="55"/>
      <c r="F253" s="44"/>
      <c r="G253" s="67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</row>
    <row r="254" spans="1:30" ht="23.25" x14ac:dyDescent="0.25">
      <c r="A254" s="54"/>
      <c r="B254" s="48"/>
      <c r="D254" s="44"/>
      <c r="E254" s="55"/>
      <c r="F254" s="44"/>
      <c r="G254" s="67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</row>
    <row r="255" spans="1:30" ht="23.25" x14ac:dyDescent="0.25">
      <c r="A255" s="54"/>
      <c r="B255" s="48"/>
      <c r="D255" s="44"/>
      <c r="E255" s="55"/>
      <c r="F255" s="44"/>
      <c r="G255" s="67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</row>
    <row r="256" spans="1:30" ht="23.25" x14ac:dyDescent="0.25">
      <c r="A256" s="54"/>
      <c r="B256" s="48"/>
      <c r="D256" s="44"/>
      <c r="E256" s="55"/>
      <c r="F256" s="44"/>
      <c r="G256" s="67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</row>
    <row r="257" spans="1:30" ht="23.25" x14ac:dyDescent="0.25">
      <c r="A257" s="54"/>
      <c r="B257" s="48"/>
      <c r="D257" s="44"/>
      <c r="E257" s="55"/>
      <c r="F257" s="44"/>
      <c r="G257" s="67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</row>
    <row r="258" spans="1:30" ht="23.25" x14ac:dyDescent="0.25">
      <c r="A258" s="54"/>
      <c r="B258" s="48"/>
      <c r="D258" s="44"/>
      <c r="E258" s="55"/>
      <c r="F258" s="44"/>
      <c r="G258" s="67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</row>
    <row r="259" spans="1:30" ht="23.25" x14ac:dyDescent="0.25">
      <c r="A259" s="54"/>
      <c r="B259" s="48"/>
      <c r="D259" s="44"/>
      <c r="E259" s="55"/>
      <c r="F259" s="44"/>
      <c r="G259" s="67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</row>
    <row r="260" spans="1:30" ht="23.25" x14ac:dyDescent="0.25">
      <c r="A260" s="54"/>
      <c r="B260" s="48"/>
      <c r="D260" s="44"/>
      <c r="E260" s="55"/>
      <c r="F260" s="44"/>
      <c r="G260" s="67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</row>
    <row r="261" spans="1:30" ht="23.25" x14ac:dyDescent="0.25">
      <c r="A261" s="54"/>
      <c r="B261" s="48"/>
      <c r="D261" s="44"/>
      <c r="E261" s="55"/>
      <c r="F261" s="44"/>
      <c r="G261" s="67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</row>
    <row r="262" spans="1:30" ht="23.25" x14ac:dyDescent="0.25">
      <c r="A262" s="54"/>
      <c r="B262" s="48"/>
      <c r="D262" s="44"/>
      <c r="E262" s="55"/>
      <c r="F262" s="44"/>
      <c r="G262" s="67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</row>
    <row r="263" spans="1:30" ht="23.25" x14ac:dyDescent="0.25">
      <c r="A263" s="54"/>
      <c r="B263" s="48"/>
      <c r="D263" s="44"/>
      <c r="E263" s="55"/>
      <c r="F263" s="44"/>
      <c r="G263" s="67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</row>
    <row r="264" spans="1:30" ht="23.25" x14ac:dyDescent="0.25">
      <c r="A264" s="54"/>
      <c r="B264" s="48"/>
      <c r="D264" s="44"/>
      <c r="E264" s="55"/>
      <c r="F264" s="44"/>
      <c r="G264" s="67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</row>
    <row r="265" spans="1:30" ht="23.25" x14ac:dyDescent="0.25">
      <c r="A265" s="54"/>
      <c r="B265" s="48"/>
      <c r="D265" s="44"/>
      <c r="E265" s="55"/>
      <c r="F265" s="44"/>
      <c r="G265" s="67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</row>
    <row r="266" spans="1:30" ht="23.25" x14ac:dyDescent="0.25">
      <c r="A266" s="54"/>
      <c r="B266" s="48"/>
      <c r="D266" s="44"/>
      <c r="E266" s="55"/>
      <c r="F266" s="44"/>
      <c r="G266" s="67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</row>
    <row r="267" spans="1:30" ht="23.25" x14ac:dyDescent="0.25">
      <c r="A267" s="54"/>
      <c r="B267" s="48"/>
      <c r="D267" s="44"/>
      <c r="E267" s="55"/>
      <c r="F267" s="44"/>
      <c r="G267" s="67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</row>
    <row r="268" spans="1:30" ht="23.25" x14ac:dyDescent="0.25">
      <c r="A268" s="54"/>
      <c r="B268" s="48"/>
      <c r="D268" s="44"/>
      <c r="E268" s="55"/>
      <c r="F268" s="44"/>
      <c r="G268" s="67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</row>
    <row r="269" spans="1:30" ht="23.25" x14ac:dyDescent="0.25">
      <c r="A269" s="54"/>
      <c r="B269" s="48"/>
      <c r="D269" s="44"/>
      <c r="E269" s="55"/>
      <c r="F269" s="44"/>
      <c r="G269" s="67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</row>
    <row r="270" spans="1:30" ht="23.25" x14ac:dyDescent="0.25">
      <c r="A270" s="54"/>
      <c r="B270" s="48"/>
      <c r="D270" s="44"/>
      <c r="E270" s="55"/>
      <c r="F270" s="44"/>
      <c r="G270" s="67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</row>
    <row r="271" spans="1:30" ht="23.25" x14ac:dyDescent="0.25">
      <c r="A271" s="54"/>
      <c r="B271" s="48"/>
      <c r="D271" s="44"/>
      <c r="E271" s="55"/>
      <c r="F271" s="44"/>
      <c r="G271" s="67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</row>
    <row r="272" spans="1:30" ht="23.25" x14ac:dyDescent="0.25">
      <c r="A272" s="54"/>
      <c r="B272" s="48"/>
      <c r="D272" s="44"/>
      <c r="E272" s="55"/>
      <c r="F272" s="44"/>
      <c r="G272" s="67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</row>
    <row r="273" spans="1:30" ht="23.25" x14ac:dyDescent="0.25">
      <c r="A273" s="54"/>
      <c r="B273" s="48"/>
      <c r="D273" s="44"/>
      <c r="E273" s="55"/>
      <c r="F273" s="44"/>
      <c r="G273" s="67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</row>
    <row r="274" spans="1:30" ht="23.25" x14ac:dyDescent="0.25">
      <c r="A274" s="54"/>
      <c r="B274" s="48"/>
      <c r="D274" s="44"/>
      <c r="E274" s="55"/>
      <c r="F274" s="44"/>
      <c r="G274" s="67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</row>
    <row r="275" spans="1:30" ht="23.25" x14ac:dyDescent="0.25">
      <c r="A275" s="54"/>
      <c r="B275" s="48"/>
      <c r="D275" s="44"/>
      <c r="E275" s="55"/>
      <c r="F275" s="44"/>
      <c r="G275" s="67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</row>
    <row r="276" spans="1:30" ht="23.25" x14ac:dyDescent="0.25">
      <c r="A276" s="54"/>
      <c r="B276" s="48"/>
      <c r="D276" s="44"/>
      <c r="E276" s="55"/>
      <c r="F276" s="44"/>
      <c r="G276" s="67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</row>
    <row r="277" spans="1:30" ht="23.25" x14ac:dyDescent="0.25">
      <c r="A277" s="54"/>
      <c r="B277" s="48"/>
      <c r="D277" s="44"/>
      <c r="E277" s="55"/>
      <c r="F277" s="44"/>
      <c r="G277" s="67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</row>
    <row r="278" spans="1:30" ht="23.25" x14ac:dyDescent="0.25">
      <c r="A278" s="54"/>
      <c r="B278" s="48"/>
      <c r="D278" s="44"/>
      <c r="E278" s="55"/>
      <c r="F278" s="44"/>
      <c r="G278" s="67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</row>
    <row r="279" spans="1:30" ht="23.25" x14ac:dyDescent="0.25">
      <c r="A279" s="54"/>
      <c r="B279" s="48"/>
      <c r="D279" s="44"/>
      <c r="E279" s="55"/>
      <c r="F279" s="44"/>
      <c r="G279" s="67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</row>
    <row r="280" spans="1:30" ht="23.25" x14ac:dyDescent="0.25">
      <c r="A280" s="54"/>
      <c r="B280" s="48"/>
      <c r="D280" s="44"/>
      <c r="E280" s="55"/>
      <c r="F280" s="44"/>
      <c r="G280" s="67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</row>
    <row r="281" spans="1:30" ht="23.25" x14ac:dyDescent="0.25">
      <c r="A281" s="54"/>
      <c r="B281" s="48"/>
      <c r="D281" s="44"/>
      <c r="E281" s="55"/>
      <c r="F281" s="44"/>
      <c r="G281" s="67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</row>
    <row r="282" spans="1:30" ht="23.25" x14ac:dyDescent="0.25">
      <c r="A282" s="54"/>
      <c r="B282" s="48"/>
      <c r="D282" s="44"/>
      <c r="E282" s="55"/>
      <c r="F282" s="44"/>
      <c r="G282" s="67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</row>
    <row r="283" spans="1:30" ht="23.25" x14ac:dyDescent="0.25">
      <c r="A283" s="54"/>
      <c r="B283" s="48"/>
      <c r="D283" s="44"/>
      <c r="E283" s="55"/>
      <c r="F283" s="44"/>
      <c r="G283" s="67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</row>
    <row r="284" spans="1:30" ht="23.25" x14ac:dyDescent="0.25">
      <c r="A284" s="54"/>
      <c r="B284" s="48"/>
      <c r="D284" s="44"/>
      <c r="E284" s="55"/>
      <c r="F284" s="44"/>
      <c r="G284" s="67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</row>
    <row r="285" spans="1:30" ht="23.25" x14ac:dyDescent="0.25">
      <c r="A285" s="54"/>
      <c r="B285" s="48"/>
      <c r="D285" s="44"/>
      <c r="E285" s="55"/>
      <c r="F285" s="44"/>
      <c r="G285" s="67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</row>
    <row r="286" spans="1:30" ht="23.25" x14ac:dyDescent="0.25">
      <c r="A286" s="54"/>
      <c r="B286" s="48"/>
      <c r="D286" s="44"/>
      <c r="E286" s="55"/>
      <c r="F286" s="44"/>
      <c r="G286" s="67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</row>
    <row r="287" spans="1:30" ht="23.25" x14ac:dyDescent="0.25">
      <c r="A287" s="54"/>
      <c r="B287" s="48"/>
      <c r="D287" s="44"/>
      <c r="E287" s="55"/>
      <c r="F287" s="44"/>
      <c r="G287" s="67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</row>
    <row r="288" spans="1:30" ht="23.25" x14ac:dyDescent="0.25">
      <c r="A288" s="54"/>
      <c r="B288" s="48"/>
      <c r="D288" s="44"/>
      <c r="E288" s="55"/>
      <c r="F288" s="44"/>
      <c r="G288" s="67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</row>
    <row r="289" spans="1:30" ht="23.25" x14ac:dyDescent="0.25">
      <c r="A289" s="54"/>
      <c r="B289" s="48"/>
      <c r="D289" s="44"/>
      <c r="E289" s="55"/>
      <c r="F289" s="44"/>
      <c r="G289" s="67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</row>
    <row r="290" spans="1:30" ht="23.25" x14ac:dyDescent="0.25">
      <c r="A290" s="54"/>
      <c r="B290" s="48"/>
      <c r="D290" s="44"/>
      <c r="E290" s="55"/>
      <c r="F290" s="44"/>
      <c r="G290" s="67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</row>
    <row r="291" spans="1:30" ht="23.25" x14ac:dyDescent="0.25">
      <c r="A291" s="54"/>
      <c r="B291" s="48"/>
      <c r="D291" s="44"/>
      <c r="E291" s="55"/>
      <c r="F291" s="44"/>
      <c r="G291" s="67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</row>
    <row r="292" spans="1:30" ht="23.25" x14ac:dyDescent="0.25">
      <c r="A292" s="54"/>
      <c r="B292" s="48"/>
      <c r="D292" s="44"/>
      <c r="E292" s="55"/>
      <c r="F292" s="44"/>
      <c r="G292" s="67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</row>
    <row r="293" spans="1:30" ht="23.25" x14ac:dyDescent="0.25">
      <c r="A293" s="54"/>
      <c r="B293" s="48"/>
      <c r="D293" s="44"/>
      <c r="E293" s="55"/>
      <c r="F293" s="44"/>
      <c r="G293" s="67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</row>
    <row r="294" spans="1:30" ht="23.25" x14ac:dyDescent="0.25">
      <c r="A294" s="54"/>
      <c r="B294" s="48"/>
      <c r="D294" s="44"/>
      <c r="E294" s="55"/>
      <c r="F294" s="44"/>
      <c r="G294" s="67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</row>
    <row r="295" spans="1:30" ht="23.25" x14ac:dyDescent="0.25">
      <c r="A295" s="54"/>
      <c r="B295" s="48"/>
      <c r="D295" s="44"/>
      <c r="E295" s="55"/>
      <c r="F295" s="44"/>
      <c r="G295" s="67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</row>
    <row r="296" spans="1:30" ht="23.25" x14ac:dyDescent="0.25">
      <c r="A296" s="54"/>
      <c r="B296" s="48"/>
      <c r="D296" s="44"/>
      <c r="E296" s="55"/>
      <c r="F296" s="44"/>
      <c r="G296" s="67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</row>
    <row r="297" spans="1:30" ht="23.25" x14ac:dyDescent="0.25">
      <c r="A297" s="54"/>
      <c r="B297" s="48"/>
      <c r="D297" s="44"/>
      <c r="E297" s="55"/>
      <c r="F297" s="44"/>
      <c r="G297" s="67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</row>
    <row r="298" spans="1:30" ht="23.25" x14ac:dyDescent="0.25">
      <c r="A298" s="54"/>
      <c r="B298" s="48"/>
      <c r="D298" s="44"/>
      <c r="E298" s="55"/>
      <c r="F298" s="44"/>
      <c r="G298" s="67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</row>
    <row r="299" spans="1:30" ht="23.25" x14ac:dyDescent="0.25">
      <c r="A299" s="54"/>
      <c r="B299" s="48"/>
      <c r="D299" s="44"/>
      <c r="E299" s="55"/>
      <c r="F299" s="44"/>
      <c r="G299" s="67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</row>
    <row r="300" spans="1:30" ht="23.25" x14ac:dyDescent="0.25">
      <c r="A300" s="54"/>
      <c r="B300" s="48"/>
      <c r="D300" s="44"/>
      <c r="E300" s="55"/>
      <c r="F300" s="44"/>
      <c r="G300" s="67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</row>
    <row r="301" spans="1:30" ht="23.25" x14ac:dyDescent="0.25">
      <c r="A301" s="54"/>
      <c r="B301" s="48"/>
      <c r="D301" s="44"/>
      <c r="E301" s="55"/>
      <c r="F301" s="44"/>
      <c r="G301" s="67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</row>
    <row r="302" spans="1:30" ht="23.25" x14ac:dyDescent="0.25">
      <c r="A302" s="54"/>
      <c r="B302" s="48"/>
      <c r="D302" s="44"/>
      <c r="E302" s="55"/>
      <c r="F302" s="44"/>
      <c r="G302" s="67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</row>
    <row r="303" spans="1:30" ht="23.25" x14ac:dyDescent="0.25">
      <c r="A303" s="54"/>
      <c r="B303" s="48"/>
      <c r="D303" s="44"/>
      <c r="E303" s="55"/>
      <c r="F303" s="44"/>
      <c r="G303" s="67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</row>
    <row r="304" spans="1:30" ht="23.25" x14ac:dyDescent="0.25">
      <c r="A304" s="54"/>
      <c r="B304" s="48"/>
      <c r="D304" s="44"/>
      <c r="E304" s="55"/>
      <c r="F304" s="44"/>
      <c r="G304" s="67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</row>
    <row r="305" spans="1:30" ht="23.25" x14ac:dyDescent="0.25">
      <c r="A305" s="54"/>
      <c r="B305" s="48"/>
      <c r="D305" s="44"/>
      <c r="E305" s="55"/>
      <c r="F305" s="44"/>
      <c r="G305" s="67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</row>
    <row r="306" spans="1:30" ht="23.25" x14ac:dyDescent="0.25">
      <c r="A306" s="54"/>
      <c r="B306" s="48"/>
      <c r="D306" s="44"/>
      <c r="E306" s="55"/>
      <c r="F306" s="44"/>
      <c r="G306" s="67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</row>
    <row r="307" spans="1:30" ht="23.25" x14ac:dyDescent="0.25">
      <c r="A307" s="54"/>
      <c r="B307" s="48"/>
      <c r="D307" s="44"/>
      <c r="E307" s="55"/>
      <c r="F307" s="44"/>
      <c r="G307" s="67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</row>
    <row r="308" spans="1:30" ht="23.25" x14ac:dyDescent="0.25">
      <c r="A308" s="54"/>
      <c r="B308" s="48"/>
      <c r="D308" s="44"/>
      <c r="E308" s="55"/>
      <c r="F308" s="44"/>
      <c r="G308" s="67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</row>
    <row r="309" spans="1:30" ht="23.25" x14ac:dyDescent="0.25">
      <c r="A309" s="54"/>
      <c r="B309" s="48"/>
      <c r="D309" s="44"/>
      <c r="E309" s="55"/>
      <c r="F309" s="44"/>
      <c r="G309" s="67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</row>
    <row r="310" spans="1:30" ht="23.25" x14ac:dyDescent="0.25">
      <c r="A310" s="54"/>
      <c r="B310" s="48"/>
      <c r="D310" s="44"/>
      <c r="E310" s="55"/>
      <c r="F310" s="44"/>
      <c r="G310" s="67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</row>
    <row r="311" spans="1:30" ht="23.25" x14ac:dyDescent="0.25">
      <c r="A311" s="54"/>
      <c r="B311" s="48"/>
      <c r="D311" s="44"/>
      <c r="E311" s="55"/>
      <c r="F311" s="44"/>
      <c r="G311" s="67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</row>
    <row r="312" spans="1:30" ht="23.25" x14ac:dyDescent="0.25">
      <c r="A312" s="54"/>
      <c r="B312" s="48"/>
      <c r="D312" s="44"/>
      <c r="E312" s="55"/>
      <c r="F312" s="44"/>
      <c r="G312" s="67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</row>
    <row r="313" spans="1:30" ht="23.25" x14ac:dyDescent="0.25">
      <c r="A313" s="54"/>
      <c r="B313" s="48"/>
      <c r="D313" s="44"/>
      <c r="E313" s="55"/>
      <c r="F313" s="44"/>
      <c r="G313" s="67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</row>
    <row r="314" spans="1:30" ht="23.25" x14ac:dyDescent="0.25">
      <c r="A314" s="54"/>
      <c r="B314" s="48"/>
      <c r="D314" s="44"/>
      <c r="E314" s="55"/>
      <c r="F314" s="44"/>
      <c r="G314" s="67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</row>
    <row r="315" spans="1:30" ht="23.25" x14ac:dyDescent="0.25">
      <c r="A315" s="54"/>
      <c r="B315" s="48"/>
      <c r="D315" s="44"/>
      <c r="E315" s="55"/>
      <c r="F315" s="44"/>
      <c r="G315" s="67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</row>
    <row r="316" spans="1:30" ht="23.25" x14ac:dyDescent="0.25">
      <c r="A316" s="54"/>
      <c r="B316" s="48"/>
      <c r="D316" s="44"/>
      <c r="E316" s="55"/>
      <c r="F316" s="44"/>
      <c r="G316" s="67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</row>
    <row r="317" spans="1:30" ht="23.25" x14ac:dyDescent="0.25">
      <c r="A317" s="54"/>
      <c r="B317" s="48"/>
      <c r="D317" s="44"/>
      <c r="E317" s="55"/>
      <c r="F317" s="44"/>
      <c r="G317" s="67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</row>
    <row r="318" spans="1:30" ht="23.25" x14ac:dyDescent="0.25">
      <c r="A318" s="54"/>
      <c r="B318" s="48"/>
      <c r="D318" s="44"/>
      <c r="E318" s="55"/>
      <c r="F318" s="44"/>
      <c r="G318" s="67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</row>
    <row r="319" spans="1:30" ht="23.25" x14ac:dyDescent="0.25">
      <c r="A319" s="54"/>
      <c r="B319" s="48"/>
      <c r="D319" s="44"/>
      <c r="E319" s="55"/>
      <c r="F319" s="44"/>
      <c r="G319" s="67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</row>
    <row r="320" spans="1:30" ht="23.25" x14ac:dyDescent="0.25">
      <c r="A320" s="54"/>
      <c r="B320" s="48"/>
      <c r="D320" s="44"/>
      <c r="E320" s="55"/>
      <c r="F320" s="44"/>
      <c r="G320" s="67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</row>
    <row r="321" spans="1:30" ht="23.25" x14ac:dyDescent="0.25">
      <c r="A321" s="54"/>
      <c r="B321" s="48"/>
      <c r="D321" s="44"/>
      <c r="E321" s="55"/>
      <c r="F321" s="44"/>
      <c r="G321" s="67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</row>
    <row r="322" spans="1:30" ht="23.25" x14ac:dyDescent="0.25">
      <c r="A322" s="54"/>
      <c r="B322" s="48"/>
      <c r="D322" s="44"/>
      <c r="E322" s="55"/>
      <c r="F322" s="44"/>
      <c r="G322" s="67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</row>
    <row r="323" spans="1:30" ht="23.25" x14ac:dyDescent="0.25">
      <c r="A323" s="54"/>
      <c r="B323" s="48"/>
      <c r="D323" s="44"/>
      <c r="E323" s="55"/>
      <c r="F323" s="44"/>
      <c r="G323" s="67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</row>
    <row r="324" spans="1:30" ht="23.25" x14ac:dyDescent="0.25">
      <c r="A324" s="54"/>
      <c r="B324" s="48"/>
      <c r="D324" s="44"/>
      <c r="E324" s="55"/>
      <c r="F324" s="44"/>
      <c r="G324" s="67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</row>
    <row r="325" spans="1:30" ht="23.25" x14ac:dyDescent="0.25">
      <c r="A325" s="54"/>
      <c r="B325" s="48"/>
      <c r="D325" s="44"/>
      <c r="E325" s="55"/>
      <c r="F325" s="44"/>
      <c r="G325" s="67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</row>
    <row r="326" spans="1:30" ht="23.25" x14ac:dyDescent="0.25">
      <c r="A326" s="54"/>
      <c r="B326" s="48"/>
      <c r="D326" s="44"/>
      <c r="E326" s="55"/>
      <c r="F326" s="44"/>
      <c r="G326" s="67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</row>
    <row r="327" spans="1:30" ht="23.25" x14ac:dyDescent="0.25">
      <c r="A327" s="54"/>
      <c r="B327" s="48"/>
      <c r="D327" s="44"/>
      <c r="E327" s="55"/>
      <c r="F327" s="44"/>
      <c r="G327" s="67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</row>
    <row r="328" spans="1:30" ht="23.25" x14ac:dyDescent="0.25">
      <c r="A328" s="54"/>
      <c r="B328" s="48"/>
      <c r="D328" s="44"/>
      <c r="E328" s="55"/>
      <c r="F328" s="44"/>
      <c r="G328" s="67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</row>
    <row r="329" spans="1:30" ht="23.25" x14ac:dyDescent="0.25">
      <c r="A329" s="54"/>
      <c r="B329" s="48"/>
      <c r="D329" s="44"/>
      <c r="E329" s="55"/>
      <c r="F329" s="44"/>
      <c r="G329" s="67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</row>
    <row r="330" spans="1:30" ht="23.25" x14ac:dyDescent="0.25">
      <c r="A330" s="54"/>
      <c r="B330" s="48"/>
      <c r="D330" s="44"/>
      <c r="E330" s="55"/>
      <c r="F330" s="44"/>
      <c r="G330" s="67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</row>
    <row r="331" spans="1:30" ht="23.25" x14ac:dyDescent="0.25">
      <c r="A331" s="54"/>
      <c r="B331" s="48"/>
      <c r="D331" s="44"/>
      <c r="E331" s="55"/>
      <c r="F331" s="44"/>
      <c r="G331" s="67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</row>
    <row r="332" spans="1:30" ht="23.25" x14ac:dyDescent="0.25">
      <c r="A332" s="54"/>
      <c r="B332" s="48"/>
      <c r="D332" s="44"/>
      <c r="E332" s="55"/>
      <c r="F332" s="44"/>
      <c r="G332" s="67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</row>
    <row r="333" spans="1:30" ht="23.25" x14ac:dyDescent="0.25">
      <c r="A333" s="54"/>
      <c r="B333" s="48"/>
      <c r="D333" s="44"/>
      <c r="E333" s="55"/>
      <c r="F333" s="44"/>
      <c r="G333" s="67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</row>
    <row r="334" spans="1:30" ht="23.25" x14ac:dyDescent="0.25">
      <c r="A334" s="54"/>
      <c r="B334" s="48"/>
      <c r="D334" s="44"/>
      <c r="E334" s="55"/>
      <c r="F334" s="44"/>
      <c r="G334" s="67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</row>
    <row r="335" spans="1:30" ht="23.25" x14ac:dyDescent="0.25">
      <c r="A335" s="54"/>
      <c r="B335" s="48"/>
      <c r="D335" s="44"/>
      <c r="E335" s="55"/>
      <c r="F335" s="44"/>
      <c r="G335" s="67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</row>
    <row r="336" spans="1:30" ht="23.25" x14ac:dyDescent="0.25">
      <c r="A336" s="54"/>
      <c r="B336" s="48"/>
      <c r="D336" s="44"/>
      <c r="E336" s="55"/>
      <c r="F336" s="44"/>
      <c r="G336" s="67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</row>
    <row r="337" spans="1:30" ht="23.25" x14ac:dyDescent="0.25">
      <c r="A337" s="54"/>
      <c r="B337" s="48"/>
      <c r="D337" s="44"/>
      <c r="E337" s="55"/>
      <c r="F337" s="44"/>
      <c r="G337" s="67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</row>
    <row r="338" spans="1:30" ht="23.25" x14ac:dyDescent="0.25">
      <c r="A338" s="54"/>
      <c r="B338" s="48"/>
      <c r="D338" s="44"/>
      <c r="E338" s="55"/>
      <c r="F338" s="44"/>
      <c r="G338" s="67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</row>
    <row r="339" spans="1:30" ht="23.25" x14ac:dyDescent="0.25">
      <c r="A339" s="54"/>
      <c r="B339" s="48"/>
      <c r="D339" s="44"/>
      <c r="E339" s="55"/>
      <c r="F339" s="44"/>
      <c r="G339" s="67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</row>
    <row r="340" spans="1:30" ht="23.25" x14ac:dyDescent="0.25">
      <c r="A340" s="54"/>
      <c r="B340" s="48"/>
      <c r="D340" s="44"/>
      <c r="E340" s="55"/>
      <c r="F340" s="44"/>
      <c r="G340" s="67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</row>
    <row r="341" spans="1:30" ht="23.25" x14ac:dyDescent="0.25">
      <c r="A341" s="54"/>
      <c r="B341" s="48"/>
      <c r="D341" s="44"/>
      <c r="E341" s="55"/>
      <c r="F341" s="44"/>
      <c r="G341" s="67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</row>
    <row r="342" spans="1:30" ht="23.25" x14ac:dyDescent="0.25">
      <c r="A342" s="54"/>
      <c r="B342" s="48"/>
      <c r="D342" s="44"/>
      <c r="E342" s="55"/>
      <c r="F342" s="44"/>
      <c r="G342" s="67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</row>
    <row r="343" spans="1:30" ht="23.25" x14ac:dyDescent="0.25">
      <c r="A343" s="54"/>
      <c r="B343" s="48"/>
      <c r="D343" s="44"/>
      <c r="E343" s="55"/>
      <c r="F343" s="44"/>
      <c r="G343" s="67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</row>
    <row r="344" spans="1:30" ht="23.25" x14ac:dyDescent="0.25">
      <c r="A344" s="54"/>
      <c r="B344" s="48"/>
      <c r="D344" s="44"/>
      <c r="E344" s="55"/>
      <c r="F344" s="44"/>
      <c r="G344" s="67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</row>
    <row r="345" spans="1:30" ht="23.25" x14ac:dyDescent="0.25">
      <c r="A345" s="54"/>
      <c r="B345" s="48"/>
      <c r="D345" s="44"/>
      <c r="E345" s="55"/>
      <c r="F345" s="44"/>
      <c r="G345" s="67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</row>
    <row r="346" spans="1:30" ht="23.25" x14ac:dyDescent="0.25">
      <c r="A346" s="54"/>
      <c r="B346" s="48"/>
      <c r="D346" s="44"/>
      <c r="E346" s="55"/>
      <c r="F346" s="44"/>
      <c r="G346" s="67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</row>
    <row r="347" spans="1:30" ht="23.25" x14ac:dyDescent="0.25">
      <c r="A347" s="54"/>
      <c r="B347" s="48"/>
      <c r="D347" s="44"/>
      <c r="E347" s="55"/>
      <c r="F347" s="44"/>
      <c r="G347" s="67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</row>
    <row r="348" spans="1:30" ht="23.25" x14ac:dyDescent="0.25">
      <c r="A348" s="54"/>
      <c r="B348" s="48"/>
      <c r="D348" s="44"/>
      <c r="E348" s="55"/>
      <c r="F348" s="44"/>
      <c r="G348" s="67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</row>
    <row r="349" spans="1:30" ht="23.25" x14ac:dyDescent="0.25">
      <c r="A349" s="54"/>
      <c r="B349" s="48"/>
      <c r="D349" s="44"/>
      <c r="E349" s="55"/>
      <c r="F349" s="44"/>
      <c r="G349" s="67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</row>
    <row r="350" spans="1:30" ht="23.25" x14ac:dyDescent="0.25">
      <c r="A350" s="54"/>
      <c r="B350" s="48"/>
      <c r="D350" s="44"/>
      <c r="E350" s="55"/>
      <c r="F350" s="44"/>
      <c r="G350" s="67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</row>
    <row r="351" spans="1:30" ht="23.25" x14ac:dyDescent="0.25">
      <c r="A351" s="54"/>
      <c r="B351" s="48"/>
      <c r="D351" s="44"/>
      <c r="E351" s="55"/>
      <c r="F351" s="44"/>
      <c r="G351" s="67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</row>
    <row r="352" spans="1:30" ht="23.25" x14ac:dyDescent="0.25">
      <c r="A352" s="54"/>
      <c r="B352" s="48"/>
      <c r="D352" s="44"/>
      <c r="E352" s="55"/>
      <c r="F352" s="44"/>
      <c r="G352" s="67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</row>
    <row r="353" spans="1:30" ht="23.25" x14ac:dyDescent="0.25">
      <c r="A353" s="54"/>
      <c r="B353" s="48"/>
      <c r="D353" s="44"/>
      <c r="E353" s="55"/>
      <c r="F353" s="44"/>
      <c r="G353" s="67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</row>
    <row r="354" spans="1:30" ht="23.25" x14ac:dyDescent="0.25">
      <c r="A354" s="54"/>
      <c r="B354" s="48"/>
      <c r="D354" s="44"/>
      <c r="E354" s="55"/>
      <c r="F354" s="44"/>
      <c r="G354" s="67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</row>
    <row r="355" spans="1:30" ht="23.25" x14ac:dyDescent="0.25">
      <c r="A355" s="54"/>
      <c r="B355" s="48"/>
      <c r="D355" s="44"/>
      <c r="E355" s="55"/>
      <c r="F355" s="44"/>
      <c r="G355" s="67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</row>
    <row r="356" spans="1:30" ht="23.25" x14ac:dyDescent="0.25">
      <c r="A356" s="54"/>
      <c r="B356" s="48"/>
      <c r="D356" s="44"/>
      <c r="E356" s="55"/>
      <c r="F356" s="44"/>
      <c r="G356" s="67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</row>
    <row r="357" spans="1:30" ht="23.25" x14ac:dyDescent="0.25">
      <c r="A357" s="54"/>
      <c r="B357" s="48"/>
      <c r="D357" s="44"/>
      <c r="E357" s="55"/>
      <c r="F357" s="44"/>
      <c r="G357" s="67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</row>
    <row r="358" spans="1:30" ht="23.25" x14ac:dyDescent="0.25">
      <c r="A358" s="54"/>
      <c r="B358" s="48"/>
      <c r="D358" s="44"/>
      <c r="E358" s="55"/>
      <c r="F358" s="44"/>
      <c r="G358" s="67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</row>
    <row r="359" spans="1:30" ht="23.25" x14ac:dyDescent="0.25">
      <c r="A359" s="54"/>
      <c r="B359" s="48"/>
      <c r="D359" s="44"/>
      <c r="E359" s="55"/>
      <c r="F359" s="44"/>
      <c r="G359" s="67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</row>
    <row r="360" spans="1:30" ht="23.25" x14ac:dyDescent="0.25">
      <c r="A360" s="54"/>
      <c r="B360" s="48"/>
      <c r="D360" s="44"/>
      <c r="E360" s="55"/>
      <c r="F360" s="44"/>
      <c r="G360" s="67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</row>
    <row r="361" spans="1:30" ht="23.25" x14ac:dyDescent="0.25">
      <c r="A361" s="54"/>
      <c r="B361" s="48"/>
      <c r="D361" s="44"/>
      <c r="E361" s="55"/>
      <c r="F361" s="44"/>
      <c r="G361" s="67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</row>
    <row r="362" spans="1:30" ht="23.25" x14ac:dyDescent="0.25">
      <c r="A362" s="54"/>
      <c r="B362" s="48"/>
      <c r="D362" s="44"/>
      <c r="E362" s="55"/>
      <c r="F362" s="44"/>
      <c r="G362" s="67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</row>
    <row r="363" spans="1:30" ht="23.25" x14ac:dyDescent="0.25">
      <c r="A363" s="54"/>
      <c r="B363" s="48"/>
      <c r="D363" s="44"/>
      <c r="E363" s="55"/>
      <c r="F363" s="44"/>
      <c r="G363" s="67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</row>
    <row r="364" spans="1:30" ht="23.25" x14ac:dyDescent="0.25">
      <c r="A364" s="54"/>
      <c r="B364" s="48"/>
      <c r="D364" s="44"/>
      <c r="E364" s="55"/>
      <c r="F364" s="44"/>
      <c r="G364" s="67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</row>
    <row r="365" spans="1:30" ht="23.25" x14ac:dyDescent="0.25">
      <c r="A365" s="54"/>
      <c r="B365" s="48"/>
      <c r="D365" s="44"/>
      <c r="E365" s="55"/>
      <c r="F365" s="44"/>
      <c r="G365" s="67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</row>
    <row r="366" spans="1:30" ht="23.25" x14ac:dyDescent="0.25">
      <c r="A366" s="54"/>
      <c r="B366" s="48"/>
      <c r="D366" s="44"/>
      <c r="E366" s="55"/>
      <c r="F366" s="44"/>
      <c r="G366" s="67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</row>
    <row r="367" spans="1:30" ht="23.25" x14ac:dyDescent="0.25">
      <c r="A367" s="54"/>
      <c r="B367" s="48"/>
      <c r="D367" s="44"/>
      <c r="E367" s="55"/>
      <c r="F367" s="44"/>
      <c r="G367" s="67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</row>
    <row r="368" spans="1:30" ht="23.25" x14ac:dyDescent="0.25">
      <c r="A368" s="54"/>
      <c r="B368" s="48"/>
      <c r="D368" s="44"/>
      <c r="E368" s="55"/>
      <c r="F368" s="44"/>
      <c r="G368" s="67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</row>
    <row r="369" spans="1:30" ht="23.25" x14ac:dyDescent="0.25">
      <c r="A369" s="54"/>
      <c r="B369" s="48"/>
      <c r="D369" s="44"/>
      <c r="E369" s="55"/>
      <c r="F369" s="44"/>
      <c r="G369" s="67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</row>
    <row r="370" spans="1:30" ht="23.25" x14ac:dyDescent="0.25">
      <c r="A370" s="54"/>
      <c r="B370" s="48"/>
      <c r="D370" s="44"/>
      <c r="E370" s="55"/>
      <c r="F370" s="44"/>
      <c r="G370" s="67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</row>
    <row r="371" spans="1:30" ht="23.25" x14ac:dyDescent="0.25">
      <c r="A371" s="54"/>
      <c r="B371" s="48"/>
      <c r="D371" s="44"/>
      <c r="E371" s="55"/>
      <c r="F371" s="44"/>
      <c r="G371" s="67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</row>
    <row r="372" spans="1:30" ht="23.25" x14ac:dyDescent="0.25">
      <c r="A372" s="54"/>
      <c r="B372" s="48"/>
      <c r="D372" s="44"/>
      <c r="E372" s="55"/>
      <c r="F372" s="44"/>
      <c r="G372" s="67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</row>
    <row r="373" spans="1:30" ht="23.25" x14ac:dyDescent="0.25">
      <c r="A373" s="54"/>
      <c r="B373" s="48"/>
      <c r="D373" s="44"/>
      <c r="E373" s="55"/>
      <c r="F373" s="44"/>
      <c r="G373" s="67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</row>
    <row r="374" spans="1:30" ht="23.25" x14ac:dyDescent="0.25">
      <c r="A374" s="54"/>
      <c r="B374" s="48"/>
      <c r="D374" s="44"/>
      <c r="E374" s="55"/>
      <c r="F374" s="44"/>
      <c r="G374" s="67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</row>
    <row r="375" spans="1:30" ht="23.25" x14ac:dyDescent="0.25">
      <c r="A375" s="54"/>
      <c r="B375" s="48"/>
      <c r="D375" s="44"/>
      <c r="E375" s="55"/>
      <c r="F375" s="44"/>
      <c r="G375" s="67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</row>
    <row r="376" spans="1:30" ht="23.25" x14ac:dyDescent="0.25">
      <c r="A376" s="54"/>
      <c r="B376" s="48"/>
      <c r="D376" s="44"/>
      <c r="E376" s="55"/>
      <c r="F376" s="44"/>
      <c r="G376" s="67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</row>
    <row r="377" spans="1:30" ht="23.25" x14ac:dyDescent="0.25">
      <c r="A377" s="54"/>
      <c r="B377" s="48"/>
      <c r="D377" s="44"/>
      <c r="E377" s="55"/>
      <c r="F377" s="44"/>
      <c r="G377" s="67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</row>
    <row r="378" spans="1:30" ht="23.25" x14ac:dyDescent="0.25">
      <c r="A378" s="54"/>
      <c r="B378" s="48"/>
      <c r="D378" s="44"/>
      <c r="E378" s="55"/>
      <c r="F378" s="44"/>
      <c r="G378" s="67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</row>
    <row r="379" spans="1:30" ht="23.25" x14ac:dyDescent="0.25">
      <c r="A379" s="54"/>
      <c r="B379" s="48"/>
      <c r="D379" s="44"/>
      <c r="E379" s="55"/>
      <c r="F379" s="44"/>
      <c r="G379" s="67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</row>
    <row r="380" spans="1:30" ht="23.25" x14ac:dyDescent="0.25">
      <c r="A380" s="54"/>
      <c r="B380" s="48"/>
      <c r="D380" s="44"/>
      <c r="E380" s="55"/>
      <c r="F380" s="44"/>
      <c r="G380" s="67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</row>
    <row r="381" spans="1:30" ht="23.25" x14ac:dyDescent="0.25">
      <c r="A381" s="54"/>
      <c r="B381" s="48"/>
      <c r="D381" s="44"/>
      <c r="E381" s="55"/>
      <c r="F381" s="44"/>
      <c r="G381" s="67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</row>
    <row r="382" spans="1:30" ht="23.25" x14ac:dyDescent="0.25">
      <c r="A382" s="54"/>
      <c r="B382" s="48"/>
      <c r="D382" s="44"/>
      <c r="E382" s="55"/>
      <c r="F382" s="44"/>
      <c r="G382" s="67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</row>
    <row r="383" spans="1:30" ht="23.25" x14ac:dyDescent="0.25">
      <c r="A383" s="54"/>
      <c r="B383" s="48"/>
      <c r="D383" s="44"/>
      <c r="E383" s="55"/>
      <c r="F383" s="44"/>
      <c r="G383" s="67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</row>
    <row r="384" spans="1:30" ht="23.25" x14ac:dyDescent="0.25">
      <c r="A384" s="54"/>
      <c r="B384" s="48"/>
      <c r="D384" s="44"/>
      <c r="E384" s="55"/>
      <c r="F384" s="44"/>
      <c r="G384" s="67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</row>
    <row r="385" spans="1:30" ht="23.25" x14ac:dyDescent="0.25">
      <c r="A385" s="54"/>
      <c r="B385" s="48"/>
      <c r="D385" s="44"/>
      <c r="E385" s="55"/>
      <c r="F385" s="44"/>
      <c r="G385" s="67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</row>
    <row r="386" spans="1:30" ht="23.25" x14ac:dyDescent="0.25">
      <c r="A386" s="54"/>
      <c r="B386" s="48"/>
      <c r="D386" s="44"/>
      <c r="E386" s="55"/>
      <c r="F386" s="44"/>
      <c r="G386" s="67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</row>
    <row r="387" spans="1:30" ht="23.25" x14ac:dyDescent="0.25">
      <c r="A387" s="54"/>
      <c r="B387" s="48"/>
      <c r="D387" s="44"/>
      <c r="E387" s="55"/>
      <c r="F387" s="44"/>
      <c r="G387" s="67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</row>
    <row r="388" spans="1:30" ht="23.25" x14ac:dyDescent="0.25">
      <c r="A388" s="54"/>
      <c r="B388" s="48"/>
      <c r="D388" s="44"/>
      <c r="E388" s="55"/>
      <c r="F388" s="44"/>
      <c r="G388" s="67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</row>
    <row r="389" spans="1:30" ht="23.25" x14ac:dyDescent="0.25">
      <c r="A389" s="54"/>
      <c r="B389" s="48"/>
      <c r="D389" s="44"/>
      <c r="E389" s="55"/>
      <c r="F389" s="44"/>
      <c r="G389" s="67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</row>
    <row r="390" spans="1:30" ht="23.25" x14ac:dyDescent="0.25">
      <c r="A390" s="54"/>
      <c r="B390" s="48"/>
      <c r="D390" s="44"/>
      <c r="E390" s="55"/>
      <c r="F390" s="44"/>
      <c r="G390" s="67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</row>
    <row r="391" spans="1:30" ht="23.25" x14ac:dyDescent="0.25">
      <c r="A391" s="54"/>
      <c r="B391" s="48"/>
      <c r="D391" s="44"/>
      <c r="E391" s="55"/>
      <c r="F391" s="44"/>
      <c r="G391" s="67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</row>
    <row r="392" spans="1:30" ht="23.25" x14ac:dyDescent="0.25">
      <c r="A392" s="54"/>
      <c r="B392" s="48"/>
      <c r="D392" s="44"/>
      <c r="E392" s="55"/>
      <c r="F392" s="44"/>
      <c r="G392" s="67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</row>
    <row r="393" spans="1:30" ht="23.25" x14ac:dyDescent="0.25">
      <c r="A393" s="54"/>
      <c r="B393" s="48"/>
      <c r="D393" s="44"/>
      <c r="E393" s="55"/>
      <c r="F393" s="44"/>
      <c r="G393" s="67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</row>
    <row r="394" spans="1:30" ht="23.25" x14ac:dyDescent="0.25">
      <c r="A394" s="54"/>
      <c r="B394" s="48"/>
      <c r="D394" s="44"/>
      <c r="E394" s="55"/>
      <c r="F394" s="44"/>
      <c r="G394" s="67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</row>
    <row r="395" spans="1:30" ht="23.25" x14ac:dyDescent="0.25">
      <c r="A395" s="54"/>
      <c r="B395" s="48"/>
      <c r="D395" s="44"/>
      <c r="E395" s="55"/>
      <c r="F395" s="44"/>
      <c r="G395" s="67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</row>
    <row r="396" spans="1:30" ht="23.25" x14ac:dyDescent="0.25">
      <c r="A396" s="54"/>
      <c r="B396" s="48"/>
      <c r="D396" s="44"/>
      <c r="E396" s="55"/>
      <c r="F396" s="44"/>
      <c r="G396" s="67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</row>
    <row r="397" spans="1:30" ht="23.25" x14ac:dyDescent="0.25">
      <c r="A397" s="54"/>
      <c r="B397" s="48"/>
      <c r="D397" s="44"/>
      <c r="E397" s="55"/>
      <c r="F397" s="44"/>
      <c r="G397" s="67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</row>
    <row r="398" spans="1:30" ht="23.25" x14ac:dyDescent="0.25">
      <c r="A398" s="54"/>
      <c r="B398" s="48"/>
      <c r="D398" s="44"/>
      <c r="E398" s="55"/>
      <c r="F398" s="44"/>
      <c r="G398" s="67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</row>
    <row r="399" spans="1:30" ht="23.25" x14ac:dyDescent="0.25">
      <c r="A399" s="54"/>
      <c r="B399" s="48"/>
      <c r="D399" s="44"/>
      <c r="E399" s="55"/>
      <c r="F399" s="44"/>
      <c r="G399" s="67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</row>
    <row r="400" spans="1:30" ht="23.25" x14ac:dyDescent="0.25">
      <c r="A400" s="54"/>
      <c r="B400" s="48"/>
      <c r="D400" s="44"/>
      <c r="E400" s="55"/>
      <c r="F400" s="44"/>
      <c r="G400" s="67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</row>
    <row r="401" spans="1:30" ht="23.25" x14ac:dyDescent="0.25">
      <c r="A401" s="54"/>
      <c r="B401" s="48"/>
      <c r="D401" s="44"/>
      <c r="E401" s="55"/>
      <c r="F401" s="44"/>
      <c r="G401" s="67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</row>
    <row r="402" spans="1:30" ht="23.25" x14ac:dyDescent="0.25">
      <c r="A402" s="54"/>
      <c r="B402" s="48"/>
      <c r="D402" s="44"/>
      <c r="E402" s="55"/>
      <c r="F402" s="44"/>
      <c r="G402" s="67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</row>
    <row r="403" spans="1:30" ht="23.25" x14ac:dyDescent="0.25">
      <c r="A403" s="54"/>
      <c r="B403" s="48"/>
      <c r="D403" s="44"/>
      <c r="E403" s="55"/>
      <c r="F403" s="44"/>
      <c r="G403" s="67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</row>
    <row r="404" spans="1:30" ht="23.25" x14ac:dyDescent="0.25">
      <c r="A404" s="54"/>
      <c r="B404" s="48"/>
      <c r="D404" s="44"/>
      <c r="E404" s="55"/>
      <c r="F404" s="44"/>
      <c r="G404" s="67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</row>
    <row r="405" spans="1:30" ht="23.25" x14ac:dyDescent="0.25">
      <c r="A405" s="54"/>
      <c r="B405" s="48"/>
      <c r="D405" s="44"/>
      <c r="E405" s="55"/>
      <c r="F405" s="44"/>
      <c r="G405" s="67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</row>
    <row r="406" spans="1:30" ht="23.25" x14ac:dyDescent="0.25">
      <c r="A406" s="54"/>
      <c r="B406" s="48"/>
      <c r="D406" s="44"/>
      <c r="E406" s="55"/>
      <c r="F406" s="44"/>
      <c r="G406" s="67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</row>
    <row r="407" spans="1:30" ht="23.25" x14ac:dyDescent="0.25">
      <c r="A407" s="54"/>
      <c r="B407" s="48"/>
      <c r="D407" s="44"/>
      <c r="E407" s="55"/>
      <c r="F407" s="44"/>
      <c r="G407" s="67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</row>
    <row r="408" spans="1:30" ht="23.25" x14ac:dyDescent="0.25">
      <c r="A408" s="54"/>
      <c r="B408" s="48"/>
      <c r="D408" s="44"/>
      <c r="E408" s="55"/>
      <c r="F408" s="44"/>
      <c r="G408" s="67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</row>
    <row r="409" spans="1:30" ht="23.25" x14ac:dyDescent="0.25">
      <c r="A409" s="54"/>
      <c r="B409" s="48"/>
      <c r="D409" s="44"/>
      <c r="E409" s="55"/>
      <c r="F409" s="44"/>
      <c r="G409" s="67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</row>
    <row r="410" spans="1:30" ht="23.25" x14ac:dyDescent="0.25">
      <c r="A410" s="54"/>
      <c r="B410" s="48"/>
      <c r="D410" s="44"/>
      <c r="E410" s="55"/>
      <c r="F410" s="44"/>
      <c r="G410" s="67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</row>
    <row r="411" spans="1:30" ht="23.25" x14ac:dyDescent="0.25">
      <c r="A411" s="54"/>
      <c r="B411" s="48"/>
      <c r="D411" s="44"/>
      <c r="E411" s="55"/>
      <c r="F411" s="44"/>
      <c r="G411" s="67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</row>
    <row r="412" spans="1:30" ht="23.25" x14ac:dyDescent="0.25">
      <c r="A412" s="54"/>
      <c r="B412" s="48"/>
      <c r="D412" s="44"/>
      <c r="E412" s="55"/>
      <c r="F412" s="44"/>
      <c r="G412" s="67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</row>
    <row r="413" spans="1:30" ht="23.25" x14ac:dyDescent="0.25">
      <c r="A413" s="54"/>
      <c r="B413" s="48"/>
      <c r="D413" s="44"/>
      <c r="E413" s="55"/>
      <c r="F413" s="44"/>
      <c r="G413" s="67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</row>
    <row r="414" spans="1:30" ht="23.25" x14ac:dyDescent="0.25">
      <c r="A414" s="54"/>
      <c r="B414" s="48"/>
      <c r="D414" s="44"/>
      <c r="E414" s="55"/>
      <c r="F414" s="44"/>
      <c r="G414" s="67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</row>
    <row r="415" spans="1:30" ht="23.25" x14ac:dyDescent="0.25">
      <c r="A415" s="54"/>
      <c r="B415" s="48"/>
      <c r="D415" s="44"/>
      <c r="E415" s="55"/>
      <c r="F415" s="44"/>
      <c r="G415" s="67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</row>
    <row r="416" spans="1:30" ht="23.25" x14ac:dyDescent="0.25">
      <c r="A416" s="54"/>
      <c r="B416" s="48"/>
      <c r="D416" s="44"/>
      <c r="E416" s="55"/>
      <c r="F416" s="44"/>
      <c r="G416" s="67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</row>
    <row r="417" spans="1:30" ht="23.25" x14ac:dyDescent="0.25">
      <c r="A417" s="54"/>
      <c r="B417" s="48"/>
      <c r="D417" s="44"/>
      <c r="E417" s="55"/>
      <c r="F417" s="44"/>
      <c r="G417" s="67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</row>
    <row r="418" spans="1:30" ht="23.25" x14ac:dyDescent="0.25">
      <c r="A418" s="54"/>
      <c r="B418" s="48"/>
      <c r="D418" s="44"/>
      <c r="E418" s="55"/>
      <c r="F418" s="44"/>
      <c r="G418" s="67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</row>
    <row r="419" spans="1:30" ht="23.25" x14ac:dyDescent="0.25">
      <c r="A419" s="54"/>
      <c r="B419" s="48"/>
      <c r="D419" s="44"/>
      <c r="E419" s="55"/>
      <c r="F419" s="44"/>
      <c r="G419" s="67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</row>
    <row r="420" spans="1:30" ht="23.25" x14ac:dyDescent="0.25">
      <c r="A420" s="54"/>
      <c r="B420" s="48"/>
      <c r="D420" s="44"/>
      <c r="E420" s="55"/>
      <c r="F420" s="44"/>
      <c r="G420" s="67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</row>
    <row r="421" spans="1:30" ht="23.25" x14ac:dyDescent="0.25">
      <c r="A421" s="54"/>
      <c r="B421" s="48"/>
      <c r="D421" s="44"/>
      <c r="E421" s="55"/>
      <c r="F421" s="44"/>
      <c r="G421" s="67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</row>
    <row r="422" spans="1:30" ht="23.25" x14ac:dyDescent="0.25">
      <c r="A422" s="54"/>
      <c r="B422" s="48"/>
      <c r="D422" s="44"/>
      <c r="E422" s="55"/>
      <c r="F422" s="44"/>
      <c r="G422" s="67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</row>
    <row r="423" spans="1:30" ht="23.25" x14ac:dyDescent="0.25">
      <c r="A423" s="54"/>
      <c r="B423" s="48"/>
      <c r="D423" s="44"/>
      <c r="E423" s="55"/>
      <c r="F423" s="44"/>
      <c r="G423" s="67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</row>
    <row r="424" spans="1:30" ht="23.25" x14ac:dyDescent="0.25">
      <c r="A424" s="54"/>
      <c r="B424" s="48"/>
      <c r="D424" s="44"/>
      <c r="E424" s="55"/>
      <c r="F424" s="44"/>
      <c r="G424" s="67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</row>
    <row r="425" spans="1:30" ht="23.25" x14ac:dyDescent="0.25">
      <c r="A425" s="54"/>
      <c r="B425" s="48"/>
      <c r="D425" s="44"/>
      <c r="E425" s="55"/>
      <c r="F425" s="44"/>
      <c r="G425" s="67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</row>
    <row r="426" spans="1:30" ht="23.25" x14ac:dyDescent="0.25">
      <c r="A426" s="54"/>
      <c r="B426" s="48"/>
      <c r="D426" s="44"/>
      <c r="E426" s="55"/>
      <c r="F426" s="44"/>
      <c r="G426" s="67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</row>
    <row r="427" spans="1:30" ht="23.25" x14ac:dyDescent="0.25">
      <c r="A427" s="54"/>
      <c r="B427" s="48"/>
      <c r="D427" s="44"/>
      <c r="E427" s="55"/>
      <c r="F427" s="44"/>
      <c r="G427" s="67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</row>
    <row r="428" spans="1:30" ht="23.25" x14ac:dyDescent="0.25">
      <c r="A428" s="54"/>
      <c r="B428" s="48"/>
      <c r="D428" s="44"/>
      <c r="E428" s="55"/>
      <c r="F428" s="44"/>
      <c r="G428" s="67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</row>
    <row r="429" spans="1:30" ht="23.25" x14ac:dyDescent="0.25">
      <c r="A429" s="54"/>
      <c r="B429" s="48"/>
      <c r="D429" s="44"/>
      <c r="E429" s="55"/>
      <c r="F429" s="44"/>
      <c r="G429" s="67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</row>
    <row r="430" spans="1:30" ht="23.25" x14ac:dyDescent="0.25">
      <c r="A430" s="54"/>
      <c r="B430" s="48"/>
      <c r="D430" s="44"/>
      <c r="E430" s="55"/>
      <c r="F430" s="44"/>
      <c r="G430" s="67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</row>
    <row r="431" spans="1:30" ht="23.25" x14ac:dyDescent="0.25">
      <c r="A431" s="54"/>
      <c r="B431" s="48"/>
      <c r="D431" s="44"/>
      <c r="E431" s="55"/>
      <c r="F431" s="44"/>
      <c r="G431" s="67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</row>
    <row r="432" spans="1:30" ht="23.25" x14ac:dyDescent="0.25">
      <c r="A432" s="54"/>
      <c r="B432" s="48"/>
      <c r="D432" s="44"/>
      <c r="E432" s="55"/>
      <c r="F432" s="44"/>
      <c r="G432" s="67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</row>
    <row r="433" spans="1:30" ht="23.25" x14ac:dyDescent="0.25">
      <c r="A433" s="54"/>
      <c r="B433" s="48"/>
      <c r="D433" s="44"/>
      <c r="E433" s="55"/>
      <c r="F433" s="44"/>
      <c r="G433" s="67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</row>
    <row r="434" spans="1:30" ht="23.25" x14ac:dyDescent="0.25">
      <c r="A434" s="54"/>
      <c r="B434" s="48"/>
      <c r="D434" s="44"/>
      <c r="E434" s="55"/>
      <c r="F434" s="44"/>
      <c r="G434" s="67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</row>
    <row r="435" spans="1:30" ht="23.25" x14ac:dyDescent="0.25">
      <c r="A435" s="54"/>
      <c r="B435" s="48"/>
      <c r="D435" s="44"/>
      <c r="E435" s="55"/>
      <c r="F435" s="44"/>
      <c r="G435" s="67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</row>
    <row r="436" spans="1:30" ht="23.25" x14ac:dyDescent="0.25">
      <c r="A436" s="54"/>
      <c r="B436" s="48"/>
      <c r="D436" s="44"/>
      <c r="E436" s="55"/>
      <c r="F436" s="44"/>
      <c r="G436" s="67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</row>
    <row r="437" spans="1:30" ht="23.25" x14ac:dyDescent="0.25">
      <c r="A437" s="54"/>
      <c r="B437" s="48"/>
      <c r="D437" s="44"/>
      <c r="E437" s="55"/>
      <c r="F437" s="44"/>
      <c r="G437" s="67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</row>
    <row r="438" spans="1:30" ht="23.25" x14ac:dyDescent="0.25">
      <c r="A438" s="54"/>
      <c r="B438" s="48"/>
      <c r="D438" s="44"/>
      <c r="E438" s="55"/>
      <c r="F438" s="44"/>
      <c r="G438" s="67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</row>
    <row r="439" spans="1:30" ht="23.25" x14ac:dyDescent="0.25">
      <c r="A439" s="54"/>
      <c r="B439" s="48"/>
      <c r="D439" s="44"/>
      <c r="E439" s="55"/>
      <c r="F439" s="44"/>
      <c r="G439" s="67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</row>
    <row r="440" spans="1:30" ht="23.25" x14ac:dyDescent="0.25">
      <c r="A440" s="54"/>
      <c r="B440" s="48"/>
      <c r="D440" s="44"/>
      <c r="E440" s="55"/>
      <c r="F440" s="44"/>
      <c r="G440" s="67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</row>
    <row r="441" spans="1:30" ht="23.25" x14ac:dyDescent="0.25">
      <c r="A441" s="54"/>
      <c r="B441" s="48"/>
      <c r="D441" s="44"/>
      <c r="E441" s="55"/>
      <c r="F441" s="44"/>
      <c r="G441" s="67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</row>
    <row r="442" spans="1:30" ht="23.25" x14ac:dyDescent="0.25">
      <c r="A442" s="54"/>
      <c r="B442" s="48"/>
      <c r="D442" s="44"/>
      <c r="E442" s="55"/>
      <c r="F442" s="44"/>
      <c r="G442" s="67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</row>
    <row r="443" spans="1:30" ht="23.25" x14ac:dyDescent="0.25">
      <c r="A443" s="54"/>
      <c r="B443" s="48"/>
      <c r="D443" s="44"/>
      <c r="E443" s="55"/>
      <c r="F443" s="44"/>
      <c r="G443" s="67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</row>
    <row r="444" spans="1:30" ht="23.25" x14ac:dyDescent="0.25">
      <c r="A444" s="54"/>
      <c r="B444" s="48"/>
      <c r="D444" s="44"/>
      <c r="E444" s="55"/>
      <c r="F444" s="44"/>
      <c r="G444" s="67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</row>
    <row r="445" spans="1:30" ht="23.25" x14ac:dyDescent="0.25">
      <c r="A445" s="54"/>
      <c r="B445" s="48"/>
      <c r="D445" s="44"/>
      <c r="E445" s="55"/>
      <c r="F445" s="44"/>
      <c r="G445" s="67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</row>
    <row r="446" spans="1:30" ht="23.25" x14ac:dyDescent="0.25">
      <c r="A446" s="54"/>
      <c r="B446" s="48"/>
      <c r="D446" s="44"/>
      <c r="E446" s="55"/>
      <c r="F446" s="44"/>
      <c r="G446" s="67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</row>
    <row r="447" spans="1:30" ht="23.25" x14ac:dyDescent="0.25">
      <c r="A447" s="54"/>
      <c r="B447" s="48"/>
      <c r="D447" s="44"/>
      <c r="E447" s="55"/>
      <c r="F447" s="44"/>
      <c r="G447" s="67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</row>
    <row r="448" spans="1:30" ht="23.25" x14ac:dyDescent="0.25">
      <c r="A448" s="54"/>
      <c r="B448" s="48"/>
      <c r="D448" s="44"/>
      <c r="E448" s="55"/>
      <c r="F448" s="44"/>
      <c r="G448" s="67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</row>
    <row r="449" spans="1:30" ht="23.25" x14ac:dyDescent="0.25">
      <c r="A449" s="54"/>
      <c r="B449" s="48"/>
      <c r="D449" s="44"/>
      <c r="E449" s="55"/>
      <c r="F449" s="44"/>
      <c r="G449" s="67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</row>
    <row r="450" spans="1:30" ht="23.25" x14ac:dyDescent="0.25">
      <c r="A450" s="54"/>
      <c r="B450" s="48"/>
      <c r="D450" s="44"/>
      <c r="E450" s="55"/>
      <c r="F450" s="44"/>
      <c r="G450" s="67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</row>
    <row r="451" spans="1:30" ht="23.25" x14ac:dyDescent="0.25">
      <c r="A451" s="54"/>
      <c r="B451" s="48"/>
      <c r="D451" s="44"/>
      <c r="E451" s="55"/>
      <c r="F451" s="44"/>
      <c r="G451" s="67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</row>
    <row r="452" spans="1:30" ht="23.25" x14ac:dyDescent="0.25">
      <c r="A452" s="54"/>
      <c r="B452" s="48"/>
      <c r="D452" s="44"/>
      <c r="E452" s="55"/>
      <c r="F452" s="44"/>
      <c r="G452" s="67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</row>
    <row r="453" spans="1:30" ht="23.25" x14ac:dyDescent="0.25">
      <c r="A453" s="54"/>
      <c r="B453" s="48"/>
      <c r="D453" s="44"/>
      <c r="E453" s="55"/>
      <c r="F453" s="44"/>
      <c r="G453" s="67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</row>
    <row r="454" spans="1:30" ht="23.25" x14ac:dyDescent="0.25">
      <c r="A454" s="54"/>
      <c r="B454" s="48"/>
      <c r="D454" s="44"/>
      <c r="E454" s="55"/>
      <c r="F454" s="44"/>
      <c r="G454" s="67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</row>
    <row r="455" spans="1:30" ht="23.25" x14ac:dyDescent="0.25">
      <c r="A455" s="54"/>
      <c r="B455" s="48"/>
      <c r="D455" s="44"/>
      <c r="E455" s="55"/>
      <c r="F455" s="44"/>
      <c r="G455" s="67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</row>
    <row r="456" spans="1:30" ht="23.25" x14ac:dyDescent="0.25">
      <c r="A456" s="54"/>
      <c r="B456" s="48"/>
      <c r="D456" s="44"/>
      <c r="E456" s="55"/>
      <c r="F456" s="44"/>
      <c r="G456" s="67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</row>
    <row r="457" spans="1:30" ht="23.25" x14ac:dyDescent="0.25">
      <c r="A457" s="54"/>
      <c r="B457" s="48"/>
      <c r="D457" s="44"/>
      <c r="E457" s="55"/>
      <c r="F457" s="44"/>
      <c r="G457" s="67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</row>
    <row r="458" spans="1:30" ht="23.25" x14ac:dyDescent="0.25">
      <c r="A458" s="54"/>
      <c r="B458" s="48"/>
      <c r="D458" s="44"/>
      <c r="E458" s="55"/>
      <c r="F458" s="44"/>
      <c r="G458" s="67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</row>
    <row r="459" spans="1:30" ht="23.25" x14ac:dyDescent="0.25">
      <c r="A459" s="54"/>
      <c r="B459" s="48"/>
      <c r="D459" s="44"/>
      <c r="E459" s="55"/>
      <c r="F459" s="44"/>
      <c r="G459" s="67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</row>
    <row r="460" spans="1:30" ht="23.25" x14ac:dyDescent="0.25">
      <c r="A460" s="54"/>
      <c r="B460" s="48"/>
      <c r="D460" s="44"/>
      <c r="E460" s="55"/>
      <c r="F460" s="44"/>
      <c r="G460" s="67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</row>
    <row r="461" spans="1:30" ht="23.25" x14ac:dyDescent="0.25">
      <c r="A461" s="54"/>
      <c r="B461" s="48"/>
      <c r="D461" s="44"/>
      <c r="E461" s="55"/>
      <c r="F461" s="44"/>
      <c r="G461" s="67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</row>
    <row r="462" spans="1:30" ht="23.25" x14ac:dyDescent="0.25">
      <c r="A462" s="54"/>
      <c r="B462" s="48"/>
      <c r="D462" s="44"/>
      <c r="E462" s="55"/>
      <c r="F462" s="44"/>
      <c r="G462" s="67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</row>
    <row r="463" spans="1:30" ht="23.25" x14ac:dyDescent="0.25">
      <c r="A463" s="54"/>
      <c r="B463" s="48"/>
      <c r="D463" s="44"/>
      <c r="E463" s="55"/>
      <c r="F463" s="44"/>
      <c r="G463" s="67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</row>
    <row r="464" spans="1:30" ht="23.25" x14ac:dyDescent="0.25">
      <c r="A464" s="54"/>
      <c r="B464" s="48"/>
      <c r="D464" s="44"/>
      <c r="E464" s="55"/>
      <c r="F464" s="44"/>
      <c r="G464" s="67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</row>
    <row r="465" spans="1:30" ht="23.25" x14ac:dyDescent="0.25">
      <c r="A465" s="54"/>
      <c r="B465" s="48"/>
      <c r="D465" s="44"/>
      <c r="E465" s="55"/>
      <c r="F465" s="44"/>
      <c r="G465" s="67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</row>
    <row r="466" spans="1:30" ht="23.25" x14ac:dyDescent="0.25">
      <c r="A466" s="54"/>
      <c r="B466" s="48"/>
      <c r="D466" s="44"/>
      <c r="E466" s="55"/>
      <c r="F466" s="44"/>
      <c r="G466" s="67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</row>
    <row r="467" spans="1:30" ht="23.25" x14ac:dyDescent="0.25">
      <c r="A467" s="54"/>
      <c r="B467" s="48"/>
      <c r="D467" s="44"/>
      <c r="E467" s="55"/>
      <c r="F467" s="44"/>
      <c r="G467" s="67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</row>
    <row r="468" spans="1:30" ht="23.25" x14ac:dyDescent="0.25">
      <c r="A468" s="54"/>
      <c r="B468" s="48"/>
      <c r="D468" s="44"/>
      <c r="E468" s="55"/>
      <c r="F468" s="44"/>
      <c r="G468" s="67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</row>
    <row r="469" spans="1:30" ht="23.25" x14ac:dyDescent="0.25">
      <c r="A469" s="54"/>
      <c r="B469" s="48"/>
      <c r="D469" s="44"/>
      <c r="E469" s="55"/>
      <c r="F469" s="44"/>
      <c r="G469" s="67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</row>
    <row r="470" spans="1:30" ht="23.25" x14ac:dyDescent="0.25">
      <c r="A470" s="54"/>
      <c r="B470" s="48"/>
      <c r="D470" s="44"/>
      <c r="E470" s="55"/>
      <c r="F470" s="44"/>
      <c r="G470" s="67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</row>
    <row r="471" spans="1:30" ht="23.25" x14ac:dyDescent="0.25">
      <c r="A471" s="54"/>
      <c r="B471" s="48"/>
      <c r="D471" s="44"/>
      <c r="E471" s="55"/>
      <c r="F471" s="44"/>
      <c r="G471" s="67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</row>
    <row r="472" spans="1:30" ht="23.25" x14ac:dyDescent="0.25">
      <c r="A472" s="54"/>
      <c r="B472" s="48"/>
      <c r="D472" s="44"/>
      <c r="E472" s="55"/>
      <c r="F472" s="44"/>
      <c r="G472" s="67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</row>
    <row r="473" spans="1:30" ht="23.25" x14ac:dyDescent="0.25">
      <c r="A473" s="54"/>
      <c r="B473" s="48"/>
      <c r="D473" s="44"/>
      <c r="E473" s="55"/>
      <c r="F473" s="44"/>
      <c r="G473" s="67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</row>
    <row r="474" spans="1:30" ht="23.25" x14ac:dyDescent="0.25">
      <c r="A474" s="54"/>
      <c r="B474" s="48"/>
      <c r="D474" s="44"/>
      <c r="E474" s="55"/>
      <c r="F474" s="44"/>
      <c r="G474" s="67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</row>
    <row r="475" spans="1:30" ht="23.25" x14ac:dyDescent="0.25">
      <c r="A475" s="54"/>
      <c r="B475" s="48"/>
      <c r="D475" s="44"/>
      <c r="E475" s="55"/>
      <c r="F475" s="44"/>
      <c r="G475" s="67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</row>
    <row r="476" spans="1:30" ht="23.25" x14ac:dyDescent="0.25">
      <c r="A476" s="54"/>
      <c r="B476" s="48"/>
      <c r="D476" s="44"/>
      <c r="E476" s="55"/>
      <c r="F476" s="44"/>
      <c r="G476" s="67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</row>
    <row r="477" spans="1:30" ht="23.25" x14ac:dyDescent="0.25">
      <c r="A477" s="54"/>
      <c r="B477" s="48"/>
      <c r="D477" s="44"/>
      <c r="E477" s="55"/>
      <c r="F477" s="44"/>
      <c r="G477" s="67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</row>
    <row r="478" spans="1:30" ht="23.25" x14ac:dyDescent="0.25">
      <c r="A478" s="54"/>
      <c r="B478" s="48"/>
      <c r="D478" s="44"/>
      <c r="E478" s="55"/>
      <c r="F478" s="44"/>
      <c r="G478" s="67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</row>
    <row r="479" spans="1:30" ht="23.25" x14ac:dyDescent="0.25">
      <c r="A479" s="54"/>
      <c r="B479" s="48"/>
      <c r="D479" s="44"/>
      <c r="E479" s="55"/>
      <c r="F479" s="44"/>
      <c r="G479" s="67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</row>
    <row r="480" spans="1:30" ht="23.25" x14ac:dyDescent="0.25">
      <c r="A480" s="54"/>
      <c r="B480" s="48"/>
      <c r="D480" s="44"/>
      <c r="E480" s="55"/>
      <c r="F480" s="44"/>
      <c r="G480" s="67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</row>
    <row r="481" spans="1:30" ht="23.25" x14ac:dyDescent="0.25">
      <c r="A481" s="54"/>
      <c r="B481" s="48"/>
      <c r="D481" s="44"/>
      <c r="E481" s="55"/>
      <c r="F481" s="44"/>
      <c r="G481" s="67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</row>
    <row r="482" spans="1:30" ht="23.25" x14ac:dyDescent="0.25">
      <c r="A482" s="54"/>
      <c r="B482" s="48"/>
      <c r="D482" s="44"/>
      <c r="E482" s="55"/>
      <c r="F482" s="44"/>
      <c r="G482" s="67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</row>
    <row r="483" spans="1:30" ht="23.25" x14ac:dyDescent="0.25">
      <c r="A483" s="54"/>
      <c r="B483" s="48"/>
      <c r="D483" s="44"/>
      <c r="E483" s="55"/>
      <c r="F483" s="44"/>
      <c r="G483" s="67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</row>
    <row r="484" spans="1:30" ht="23.25" x14ac:dyDescent="0.25">
      <c r="A484" s="54"/>
      <c r="B484" s="48"/>
      <c r="D484" s="44"/>
      <c r="E484" s="55"/>
      <c r="F484" s="44"/>
      <c r="G484" s="67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</row>
    <row r="485" spans="1:30" ht="23.25" x14ac:dyDescent="0.25">
      <c r="A485" s="54"/>
      <c r="B485" s="48"/>
      <c r="D485" s="44"/>
      <c r="E485" s="55"/>
      <c r="F485" s="44"/>
      <c r="G485" s="67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</row>
    <row r="486" spans="1:30" ht="23.25" x14ac:dyDescent="0.25">
      <c r="A486" s="54"/>
      <c r="B486" s="48"/>
      <c r="D486" s="44"/>
      <c r="E486" s="55"/>
      <c r="F486" s="44"/>
      <c r="G486" s="67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</row>
    <row r="487" spans="1:30" ht="23.25" x14ac:dyDescent="0.25">
      <c r="A487" s="54"/>
      <c r="B487" s="48"/>
      <c r="D487" s="44"/>
      <c r="E487" s="55"/>
      <c r="F487" s="44"/>
      <c r="G487" s="67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</row>
    <row r="488" spans="1:30" ht="23.25" x14ac:dyDescent="0.25">
      <c r="A488" s="54"/>
      <c r="B488" s="48"/>
      <c r="D488" s="44"/>
      <c r="E488" s="55"/>
      <c r="F488" s="44"/>
      <c r="G488" s="67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</row>
    <row r="489" spans="1:30" ht="23.25" x14ac:dyDescent="0.25">
      <c r="A489" s="54"/>
      <c r="B489" s="48"/>
      <c r="D489" s="44"/>
      <c r="E489" s="55"/>
      <c r="F489" s="44"/>
      <c r="G489" s="67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</row>
    <row r="490" spans="1:30" ht="23.25" x14ac:dyDescent="0.25">
      <c r="A490" s="54"/>
      <c r="B490" s="48"/>
      <c r="D490" s="44"/>
      <c r="E490" s="55"/>
      <c r="F490" s="44"/>
      <c r="G490" s="67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</row>
    <row r="491" spans="1:30" ht="23.25" x14ac:dyDescent="0.25">
      <c r="A491" s="54"/>
      <c r="B491" s="48"/>
      <c r="D491" s="44"/>
      <c r="E491" s="55"/>
      <c r="F491" s="44"/>
      <c r="G491" s="67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</row>
    <row r="492" spans="1:30" ht="23.25" x14ac:dyDescent="0.25">
      <c r="A492" s="54"/>
      <c r="B492" s="48"/>
      <c r="D492" s="44"/>
      <c r="E492" s="55"/>
      <c r="F492" s="44"/>
      <c r="G492" s="67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</row>
    <row r="493" spans="1:30" ht="23.25" x14ac:dyDescent="0.25">
      <c r="A493" s="54"/>
      <c r="B493" s="48"/>
      <c r="D493" s="44"/>
      <c r="E493" s="55"/>
      <c r="F493" s="44"/>
      <c r="G493" s="67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</row>
    <row r="494" spans="1:30" ht="23.25" x14ac:dyDescent="0.25">
      <c r="A494" s="54"/>
      <c r="B494" s="48"/>
      <c r="D494" s="44"/>
      <c r="E494" s="55"/>
      <c r="F494" s="44"/>
      <c r="G494" s="67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</row>
    <row r="495" spans="1:30" ht="23.25" x14ac:dyDescent="0.25">
      <c r="A495" s="54"/>
      <c r="B495" s="48"/>
      <c r="D495" s="44"/>
      <c r="E495" s="55"/>
      <c r="F495" s="44"/>
      <c r="G495" s="67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</row>
    <row r="496" spans="1:30" ht="23.25" x14ac:dyDescent="0.25">
      <c r="A496" s="54"/>
      <c r="B496" s="48"/>
      <c r="D496" s="44"/>
      <c r="E496" s="55"/>
      <c r="F496" s="44"/>
      <c r="G496" s="67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</row>
    <row r="497" spans="1:30" ht="23.25" x14ac:dyDescent="0.25">
      <c r="A497" s="54"/>
      <c r="B497" s="48"/>
      <c r="D497" s="44"/>
      <c r="E497" s="55"/>
      <c r="F497" s="44"/>
      <c r="G497" s="67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</row>
    <row r="498" spans="1:30" ht="23.25" x14ac:dyDescent="0.25">
      <c r="A498" s="54"/>
      <c r="B498" s="48"/>
      <c r="D498" s="44"/>
      <c r="E498" s="55"/>
      <c r="F498" s="44"/>
      <c r="G498" s="67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</row>
    <row r="499" spans="1:30" ht="23.25" x14ac:dyDescent="0.25">
      <c r="A499" s="54"/>
      <c r="B499" s="48"/>
      <c r="D499" s="44"/>
      <c r="E499" s="55"/>
      <c r="F499" s="44"/>
      <c r="G499" s="67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</row>
    <row r="500" spans="1:30" ht="23.25" x14ac:dyDescent="0.25">
      <c r="A500" s="54"/>
      <c r="B500" s="48"/>
      <c r="D500" s="44"/>
      <c r="E500" s="55"/>
      <c r="F500" s="44"/>
      <c r="G500" s="67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</row>
    <row r="501" spans="1:30" ht="23.25" x14ac:dyDescent="0.25">
      <c r="A501" s="54"/>
      <c r="B501" s="48"/>
      <c r="D501" s="44"/>
      <c r="E501" s="55"/>
      <c r="F501" s="44"/>
      <c r="G501" s="67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</row>
    <row r="502" spans="1:30" ht="23.25" x14ac:dyDescent="0.25">
      <c r="A502" s="54"/>
      <c r="B502" s="48"/>
      <c r="D502" s="44"/>
      <c r="E502" s="55"/>
      <c r="F502" s="44"/>
      <c r="G502" s="67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</row>
    <row r="503" spans="1:30" ht="23.25" x14ac:dyDescent="0.25">
      <c r="A503" s="54"/>
      <c r="B503" s="48"/>
      <c r="D503" s="44"/>
      <c r="E503" s="55"/>
      <c r="F503" s="44"/>
      <c r="G503" s="67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</row>
    <row r="504" spans="1:30" ht="23.25" x14ac:dyDescent="0.25">
      <c r="A504" s="54"/>
      <c r="B504" s="48"/>
      <c r="D504" s="44"/>
      <c r="E504" s="55"/>
      <c r="F504" s="44"/>
      <c r="G504" s="67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</row>
    <row r="505" spans="1:30" ht="23.25" x14ac:dyDescent="0.25">
      <c r="A505" s="54"/>
      <c r="B505" s="48"/>
      <c r="D505" s="44"/>
      <c r="E505" s="55"/>
      <c r="F505" s="44"/>
      <c r="G505" s="67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</row>
    <row r="506" spans="1:30" ht="23.25" x14ac:dyDescent="0.25">
      <c r="A506" s="54"/>
      <c r="B506" s="48"/>
      <c r="D506" s="44"/>
      <c r="E506" s="55"/>
      <c r="F506" s="44"/>
      <c r="G506" s="67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</row>
    <row r="507" spans="1:30" ht="23.25" x14ac:dyDescent="0.25">
      <c r="A507" s="54"/>
      <c r="B507" s="48"/>
      <c r="D507" s="44"/>
      <c r="E507" s="55"/>
      <c r="F507" s="44"/>
      <c r="G507" s="67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</row>
    <row r="508" spans="1:30" ht="23.25" x14ac:dyDescent="0.25">
      <c r="A508" s="54"/>
      <c r="B508" s="48"/>
      <c r="D508" s="44"/>
      <c r="E508" s="55"/>
      <c r="F508" s="44"/>
      <c r="G508" s="67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</row>
    <row r="509" spans="1:30" ht="23.25" x14ac:dyDescent="0.25">
      <c r="A509" s="54"/>
      <c r="B509" s="48"/>
      <c r="D509" s="44"/>
      <c r="E509" s="55"/>
      <c r="F509" s="44"/>
      <c r="G509" s="67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</row>
    <row r="510" spans="1:30" ht="23.25" x14ac:dyDescent="0.25">
      <c r="A510" s="54"/>
      <c r="B510" s="48"/>
      <c r="D510" s="44"/>
      <c r="E510" s="55"/>
      <c r="F510" s="44"/>
      <c r="G510" s="67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</row>
    <row r="511" spans="1:30" ht="23.25" x14ac:dyDescent="0.25">
      <c r="A511" s="54"/>
      <c r="B511" s="48"/>
      <c r="D511" s="44"/>
      <c r="E511" s="55"/>
      <c r="F511" s="44"/>
      <c r="G511" s="67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</row>
    <row r="512" spans="1:30" ht="23.25" x14ac:dyDescent="0.25">
      <c r="A512" s="54"/>
      <c r="B512" s="48"/>
      <c r="D512" s="44"/>
      <c r="E512" s="55"/>
      <c r="F512" s="44"/>
      <c r="G512" s="67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</row>
    <row r="513" spans="1:30" ht="23.25" x14ac:dyDescent="0.25">
      <c r="A513" s="54"/>
      <c r="B513" s="48"/>
      <c r="D513" s="44"/>
      <c r="E513" s="55"/>
      <c r="F513" s="44"/>
      <c r="G513" s="67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</row>
    <row r="514" spans="1:30" ht="23.25" x14ac:dyDescent="0.25">
      <c r="A514" s="54"/>
      <c r="B514" s="48"/>
      <c r="D514" s="44"/>
      <c r="E514" s="55"/>
      <c r="F514" s="44"/>
      <c r="G514" s="67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</row>
    <row r="515" spans="1:30" ht="23.25" x14ac:dyDescent="0.25">
      <c r="A515" s="54"/>
      <c r="B515" s="48"/>
      <c r="D515" s="44"/>
      <c r="E515" s="55"/>
      <c r="F515" s="44"/>
      <c r="G515" s="67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</row>
    <row r="516" spans="1:30" ht="23.25" x14ac:dyDescent="0.25">
      <c r="A516" s="54"/>
      <c r="B516" s="48"/>
      <c r="D516" s="44"/>
      <c r="E516" s="55"/>
      <c r="F516" s="44"/>
      <c r="G516" s="67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</row>
    <row r="517" spans="1:30" ht="23.25" x14ac:dyDescent="0.25">
      <c r="A517" s="54"/>
      <c r="B517" s="48"/>
      <c r="D517" s="44"/>
      <c r="E517" s="55"/>
      <c r="F517" s="44"/>
      <c r="G517" s="67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</row>
    <row r="518" spans="1:30" ht="23.25" x14ac:dyDescent="0.25">
      <c r="A518" s="54"/>
      <c r="B518" s="48"/>
      <c r="D518" s="44"/>
      <c r="E518" s="55"/>
      <c r="F518" s="44"/>
      <c r="G518" s="67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</row>
    <row r="519" spans="1:30" ht="23.25" x14ac:dyDescent="0.25">
      <c r="A519" s="54"/>
      <c r="B519" s="48"/>
      <c r="D519" s="44"/>
      <c r="E519" s="55"/>
      <c r="F519" s="44"/>
      <c r="G519" s="67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</row>
    <row r="520" spans="1:30" ht="23.25" x14ac:dyDescent="0.25">
      <c r="A520" s="54"/>
      <c r="B520" s="48"/>
      <c r="D520" s="44"/>
      <c r="E520" s="55"/>
      <c r="F520" s="44"/>
      <c r="G520" s="67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</row>
    <row r="521" spans="1:30" ht="23.25" x14ac:dyDescent="0.25">
      <c r="A521" s="54"/>
      <c r="B521" s="48"/>
      <c r="D521" s="44"/>
      <c r="E521" s="55"/>
      <c r="F521" s="44"/>
      <c r="G521" s="67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</row>
    <row r="522" spans="1:30" ht="23.25" x14ac:dyDescent="0.25">
      <c r="A522" s="54"/>
      <c r="B522" s="48"/>
      <c r="D522" s="44"/>
      <c r="E522" s="55"/>
      <c r="F522" s="44"/>
      <c r="G522" s="67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</row>
    <row r="523" spans="1:30" ht="23.25" x14ac:dyDescent="0.25">
      <c r="A523" s="54"/>
      <c r="B523" s="48"/>
      <c r="D523" s="44"/>
      <c r="E523" s="55"/>
      <c r="F523" s="44"/>
      <c r="G523" s="67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</row>
    <row r="524" spans="1:30" ht="23.25" x14ac:dyDescent="0.25">
      <c r="A524" s="54"/>
      <c r="B524" s="48"/>
      <c r="D524" s="44"/>
      <c r="E524" s="55"/>
      <c r="F524" s="44"/>
      <c r="G524" s="67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</row>
    <row r="525" spans="1:30" ht="23.25" x14ac:dyDescent="0.25">
      <c r="A525" s="54"/>
      <c r="B525" s="48"/>
      <c r="D525" s="44"/>
      <c r="E525" s="55"/>
      <c r="F525" s="44"/>
      <c r="G525" s="67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</row>
    <row r="526" spans="1:30" ht="23.25" x14ac:dyDescent="0.25">
      <c r="A526" s="54"/>
      <c r="B526" s="48"/>
      <c r="D526" s="44"/>
      <c r="E526" s="55"/>
      <c r="F526" s="44"/>
      <c r="G526" s="67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</row>
    <row r="527" spans="1:30" ht="23.25" x14ac:dyDescent="0.25">
      <c r="A527" s="54"/>
      <c r="B527" s="48"/>
      <c r="D527" s="44"/>
      <c r="E527" s="55"/>
      <c r="F527" s="44"/>
      <c r="G527" s="67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</row>
    <row r="528" spans="1:30" ht="23.25" x14ac:dyDescent="0.25">
      <c r="A528" s="54"/>
      <c r="B528" s="48"/>
      <c r="D528" s="44"/>
      <c r="E528" s="55"/>
      <c r="F528" s="44"/>
      <c r="G528" s="67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</row>
    <row r="529" spans="1:30" ht="23.25" x14ac:dyDescent="0.25">
      <c r="A529" s="54"/>
      <c r="B529" s="48"/>
      <c r="D529" s="44"/>
      <c r="E529" s="55"/>
      <c r="F529" s="44"/>
      <c r="G529" s="67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</row>
    <row r="530" spans="1:30" ht="23.25" x14ac:dyDescent="0.25">
      <c r="A530" s="54"/>
      <c r="B530" s="48"/>
      <c r="D530" s="44"/>
      <c r="E530" s="55"/>
      <c r="F530" s="44"/>
      <c r="G530" s="67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</row>
    <row r="531" spans="1:30" ht="23.25" x14ac:dyDescent="0.25">
      <c r="A531" s="54"/>
      <c r="B531" s="48"/>
      <c r="D531" s="44"/>
      <c r="E531" s="55"/>
      <c r="F531" s="44"/>
      <c r="G531" s="67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</row>
    <row r="532" spans="1:30" ht="23.25" x14ac:dyDescent="0.25">
      <c r="A532" s="54"/>
      <c r="B532" s="48"/>
      <c r="D532" s="44"/>
      <c r="E532" s="55"/>
      <c r="F532" s="44"/>
      <c r="G532" s="67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</row>
    <row r="533" spans="1:30" ht="23.25" x14ac:dyDescent="0.25">
      <c r="A533" s="54"/>
      <c r="B533" s="48"/>
      <c r="D533" s="44"/>
      <c r="E533" s="55"/>
      <c r="F533" s="44"/>
      <c r="G533" s="67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</row>
    <row r="534" spans="1:30" ht="23.25" x14ac:dyDescent="0.25">
      <c r="A534" s="54"/>
      <c r="B534" s="48"/>
      <c r="D534" s="44"/>
      <c r="E534" s="55"/>
      <c r="F534" s="44"/>
      <c r="G534" s="67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</row>
    <row r="535" spans="1:30" ht="23.25" x14ac:dyDescent="0.25">
      <c r="A535" s="54"/>
      <c r="B535" s="48"/>
      <c r="D535" s="44"/>
      <c r="E535" s="55"/>
      <c r="F535" s="44"/>
      <c r="G535" s="67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</row>
    <row r="536" spans="1:30" ht="23.25" x14ac:dyDescent="0.25">
      <c r="A536" s="54"/>
      <c r="B536" s="48"/>
      <c r="D536" s="44"/>
      <c r="E536" s="55"/>
      <c r="F536" s="44"/>
      <c r="G536" s="67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</row>
    <row r="537" spans="1:30" ht="23.25" x14ac:dyDescent="0.25">
      <c r="A537" s="54"/>
      <c r="B537" s="48"/>
      <c r="D537" s="44"/>
      <c r="E537" s="55"/>
      <c r="F537" s="44"/>
      <c r="G537" s="67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</row>
    <row r="538" spans="1:30" ht="23.25" x14ac:dyDescent="0.25">
      <c r="A538" s="54"/>
      <c r="B538" s="48"/>
      <c r="D538" s="44"/>
      <c r="E538" s="55"/>
      <c r="F538" s="44"/>
      <c r="G538" s="67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</row>
    <row r="539" spans="1:30" ht="23.25" x14ac:dyDescent="0.25">
      <c r="A539" s="54"/>
      <c r="B539" s="48"/>
      <c r="D539" s="44"/>
      <c r="E539" s="55"/>
      <c r="F539" s="44"/>
      <c r="G539" s="67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</row>
    <row r="540" spans="1:30" ht="23.25" x14ac:dyDescent="0.25">
      <c r="A540" s="54"/>
      <c r="B540" s="48"/>
      <c r="D540" s="44"/>
      <c r="E540" s="55"/>
      <c r="F540" s="44"/>
      <c r="G540" s="67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</row>
    <row r="541" spans="1:30" ht="23.25" x14ac:dyDescent="0.25">
      <c r="A541" s="54"/>
      <c r="B541" s="48"/>
      <c r="D541" s="44"/>
      <c r="E541" s="55"/>
      <c r="F541" s="44"/>
      <c r="G541" s="67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</row>
    <row r="542" spans="1:30" ht="23.25" x14ac:dyDescent="0.25">
      <c r="A542" s="54"/>
      <c r="B542" s="48"/>
      <c r="D542" s="44"/>
      <c r="E542" s="55"/>
      <c r="F542" s="44"/>
      <c r="G542" s="67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</row>
    <row r="543" spans="1:30" ht="23.25" x14ac:dyDescent="0.25">
      <c r="A543" s="54"/>
      <c r="B543" s="48"/>
      <c r="D543" s="44"/>
      <c r="E543" s="55"/>
      <c r="F543" s="44"/>
      <c r="G543" s="67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</row>
    <row r="544" spans="1:30" ht="23.25" x14ac:dyDescent="0.25">
      <c r="A544" s="54"/>
      <c r="B544" s="48"/>
      <c r="D544" s="44"/>
      <c r="E544" s="55"/>
      <c r="F544" s="44"/>
      <c r="G544" s="67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</row>
    <row r="545" spans="1:30" ht="23.25" x14ac:dyDescent="0.25">
      <c r="A545" s="54"/>
      <c r="B545" s="48"/>
      <c r="D545" s="44"/>
      <c r="E545" s="55"/>
      <c r="F545" s="44"/>
      <c r="G545" s="67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</row>
    <row r="546" spans="1:30" ht="23.25" x14ac:dyDescent="0.25">
      <c r="A546" s="54"/>
      <c r="B546" s="48"/>
      <c r="D546" s="44"/>
      <c r="E546" s="55"/>
      <c r="F546" s="44"/>
      <c r="G546" s="67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</row>
    <row r="547" spans="1:30" ht="23.25" x14ac:dyDescent="0.25">
      <c r="A547" s="54"/>
      <c r="B547" s="48"/>
      <c r="D547" s="44"/>
      <c r="E547" s="55"/>
      <c r="F547" s="44"/>
      <c r="G547" s="67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</row>
    <row r="548" spans="1:30" ht="23.25" x14ac:dyDescent="0.25">
      <c r="A548" s="54"/>
      <c r="B548" s="48"/>
      <c r="D548" s="44"/>
      <c r="E548" s="55"/>
      <c r="F548" s="44"/>
      <c r="G548" s="67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</row>
    <row r="549" spans="1:30" ht="23.25" x14ac:dyDescent="0.25">
      <c r="A549" s="54"/>
      <c r="B549" s="48"/>
      <c r="D549" s="44"/>
      <c r="E549" s="55"/>
      <c r="F549" s="44"/>
      <c r="G549" s="67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</row>
    <row r="550" spans="1:30" ht="23.25" x14ac:dyDescent="0.25">
      <c r="A550" s="54"/>
      <c r="B550" s="48"/>
      <c r="D550" s="44"/>
      <c r="E550" s="55"/>
      <c r="F550" s="44"/>
      <c r="G550" s="67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</row>
    <row r="551" spans="1:30" ht="23.25" x14ac:dyDescent="0.25">
      <c r="A551" s="54"/>
      <c r="B551" s="48"/>
      <c r="D551" s="44"/>
      <c r="E551" s="55"/>
      <c r="F551" s="44"/>
      <c r="G551" s="67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</row>
    <row r="552" spans="1:30" ht="23.25" x14ac:dyDescent="0.25">
      <c r="A552" s="54"/>
      <c r="B552" s="48"/>
      <c r="D552" s="44"/>
      <c r="E552" s="55"/>
      <c r="F552" s="44"/>
      <c r="G552" s="67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</row>
    <row r="553" spans="1:30" ht="23.25" x14ac:dyDescent="0.25">
      <c r="A553" s="54"/>
      <c r="B553" s="48"/>
      <c r="D553" s="44"/>
      <c r="E553" s="55"/>
      <c r="F553" s="44"/>
      <c r="G553" s="67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</row>
    <row r="554" spans="1:30" ht="23.25" x14ac:dyDescent="0.25">
      <c r="A554" s="54"/>
      <c r="B554" s="48"/>
      <c r="D554" s="44"/>
      <c r="E554" s="55"/>
      <c r="F554" s="44"/>
      <c r="G554" s="67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</row>
    <row r="555" spans="1:30" ht="23.25" x14ac:dyDescent="0.25">
      <c r="A555" s="54"/>
      <c r="B555" s="48"/>
      <c r="D555" s="44"/>
      <c r="E555" s="55"/>
      <c r="F555" s="44"/>
      <c r="G555" s="67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</row>
    <row r="556" spans="1:30" ht="23.25" x14ac:dyDescent="0.25">
      <c r="A556" s="54"/>
      <c r="B556" s="48"/>
      <c r="D556" s="44"/>
      <c r="E556" s="55"/>
      <c r="F556" s="44"/>
      <c r="G556" s="67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</row>
    <row r="557" spans="1:30" ht="23.25" x14ac:dyDescent="0.25">
      <c r="A557" s="54"/>
      <c r="B557" s="48"/>
      <c r="D557" s="44"/>
      <c r="E557" s="55"/>
      <c r="F557" s="44"/>
      <c r="G557" s="67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</row>
    <row r="558" spans="1:30" ht="23.25" x14ac:dyDescent="0.25">
      <c r="A558" s="54"/>
      <c r="B558" s="48"/>
      <c r="D558" s="44"/>
      <c r="E558" s="55"/>
      <c r="F558" s="44"/>
      <c r="G558" s="67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</row>
    <row r="559" spans="1:30" ht="23.25" x14ac:dyDescent="0.25">
      <c r="A559" s="54"/>
      <c r="B559" s="48"/>
      <c r="D559" s="44"/>
      <c r="E559" s="55"/>
      <c r="F559" s="44"/>
      <c r="G559" s="67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</row>
    <row r="560" spans="1:30" ht="23.25" x14ac:dyDescent="0.25">
      <c r="A560" s="54"/>
      <c r="B560" s="48"/>
      <c r="D560" s="44"/>
      <c r="E560" s="55"/>
      <c r="F560" s="44"/>
      <c r="G560" s="67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</row>
    <row r="561" spans="1:30" ht="23.25" x14ac:dyDescent="0.25">
      <c r="A561" s="54"/>
      <c r="B561" s="48"/>
      <c r="D561" s="44"/>
      <c r="E561" s="55"/>
      <c r="F561" s="44"/>
      <c r="G561" s="67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</row>
    <row r="562" spans="1:30" ht="23.25" x14ac:dyDescent="0.25">
      <c r="A562" s="54"/>
      <c r="B562" s="48"/>
      <c r="D562" s="44"/>
      <c r="E562" s="55"/>
      <c r="F562" s="44"/>
      <c r="G562" s="67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</row>
    <row r="563" spans="1:30" ht="23.25" x14ac:dyDescent="0.25">
      <c r="A563" s="54"/>
      <c r="B563" s="48"/>
      <c r="D563" s="44"/>
      <c r="E563" s="55"/>
      <c r="F563" s="44"/>
      <c r="G563" s="67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</row>
    <row r="564" spans="1:30" ht="23.25" x14ac:dyDescent="0.25">
      <c r="A564" s="54"/>
      <c r="B564" s="48"/>
      <c r="D564" s="44"/>
      <c r="E564" s="55"/>
      <c r="F564" s="44"/>
      <c r="G564" s="67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</row>
    <row r="565" spans="1:30" ht="23.25" x14ac:dyDescent="0.25">
      <c r="A565" s="54"/>
      <c r="B565" s="48"/>
      <c r="D565" s="44"/>
      <c r="E565" s="55"/>
      <c r="F565" s="44"/>
      <c r="G565" s="67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</row>
    <row r="566" spans="1:30" ht="23.25" x14ac:dyDescent="0.25">
      <c r="A566" s="54"/>
      <c r="B566" s="48"/>
      <c r="D566" s="44"/>
      <c r="E566" s="55"/>
      <c r="F566" s="44"/>
      <c r="G566" s="67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</row>
    <row r="567" spans="1:30" ht="23.25" x14ac:dyDescent="0.25">
      <c r="A567" s="54"/>
      <c r="B567" s="48"/>
      <c r="D567" s="44"/>
      <c r="E567" s="55"/>
      <c r="F567" s="44"/>
      <c r="G567" s="67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</row>
    <row r="568" spans="1:30" ht="23.25" x14ac:dyDescent="0.25">
      <c r="A568" s="54"/>
      <c r="B568" s="48"/>
      <c r="D568" s="44"/>
      <c r="E568" s="55"/>
      <c r="F568" s="44"/>
      <c r="G568" s="67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</row>
    <row r="569" spans="1:30" ht="23.25" x14ac:dyDescent="0.25">
      <c r="A569" s="54"/>
      <c r="B569" s="48"/>
      <c r="D569" s="44"/>
      <c r="E569" s="55"/>
      <c r="F569" s="44"/>
      <c r="G569" s="67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</row>
    <row r="570" spans="1:30" ht="23.25" x14ac:dyDescent="0.25">
      <c r="A570" s="54"/>
      <c r="B570" s="48"/>
      <c r="D570" s="44"/>
      <c r="E570" s="55"/>
      <c r="F570" s="44"/>
      <c r="G570" s="67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</row>
    <row r="571" spans="1:30" ht="23.25" x14ac:dyDescent="0.25">
      <c r="A571" s="54"/>
      <c r="B571" s="48"/>
      <c r="D571" s="44"/>
      <c r="E571" s="55"/>
      <c r="F571" s="44"/>
      <c r="G571" s="67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</row>
    <row r="572" spans="1:30" ht="23.25" x14ac:dyDescent="0.25">
      <c r="A572" s="54"/>
      <c r="B572" s="48"/>
      <c r="D572" s="44"/>
      <c r="E572" s="55"/>
      <c r="F572" s="44"/>
      <c r="G572" s="67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</row>
    <row r="573" spans="1:30" ht="23.25" x14ac:dyDescent="0.25">
      <c r="A573" s="54"/>
      <c r="B573" s="48"/>
      <c r="D573" s="44"/>
      <c r="E573" s="55"/>
      <c r="F573" s="44"/>
      <c r="G573" s="67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</row>
    <row r="574" spans="1:30" ht="23.25" x14ac:dyDescent="0.25">
      <c r="A574" s="54"/>
      <c r="B574" s="48"/>
      <c r="D574" s="44"/>
      <c r="E574" s="55"/>
      <c r="F574" s="44"/>
      <c r="G574" s="67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</row>
    <row r="575" spans="1:30" ht="23.25" x14ac:dyDescent="0.25">
      <c r="A575" s="54"/>
      <c r="B575" s="48"/>
      <c r="D575" s="44"/>
      <c r="E575" s="55"/>
      <c r="F575" s="44"/>
      <c r="G575" s="67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</row>
    <row r="576" spans="1:30" ht="23.25" x14ac:dyDescent="0.25">
      <c r="A576" s="54"/>
      <c r="B576" s="48"/>
      <c r="D576" s="44"/>
      <c r="E576" s="55"/>
      <c r="F576" s="44"/>
      <c r="G576" s="67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</row>
    <row r="577" spans="1:30" ht="23.25" x14ac:dyDescent="0.25">
      <c r="A577" s="54"/>
      <c r="B577" s="48"/>
      <c r="D577" s="44"/>
      <c r="E577" s="55"/>
      <c r="F577" s="44"/>
      <c r="G577" s="67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</row>
    <row r="578" spans="1:30" ht="23.25" x14ac:dyDescent="0.25">
      <c r="A578" s="54"/>
      <c r="B578" s="48"/>
      <c r="D578" s="44"/>
      <c r="E578" s="55"/>
      <c r="F578" s="44"/>
      <c r="G578" s="67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</row>
    <row r="579" spans="1:30" ht="23.25" x14ac:dyDescent="0.25">
      <c r="A579" s="54"/>
      <c r="B579" s="48"/>
      <c r="D579" s="44"/>
      <c r="E579" s="55"/>
      <c r="F579" s="44"/>
      <c r="G579" s="67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</row>
    <row r="580" spans="1:30" ht="23.25" x14ac:dyDescent="0.25">
      <c r="A580" s="54"/>
      <c r="B580" s="48"/>
      <c r="D580" s="44"/>
      <c r="E580" s="55"/>
      <c r="F580" s="44"/>
      <c r="G580" s="67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</row>
    <row r="581" spans="1:30" ht="23.25" x14ac:dyDescent="0.25">
      <c r="A581" s="54"/>
      <c r="B581" s="48"/>
      <c r="D581" s="44"/>
      <c r="E581" s="55"/>
      <c r="F581" s="44"/>
      <c r="G581" s="67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</row>
    <row r="582" spans="1:30" ht="23.25" x14ac:dyDescent="0.25">
      <c r="A582" s="54"/>
      <c r="B582" s="48"/>
      <c r="D582" s="44"/>
      <c r="E582" s="55"/>
      <c r="F582" s="44"/>
      <c r="G582" s="67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</row>
    <row r="583" spans="1:30" ht="23.25" x14ac:dyDescent="0.25">
      <c r="A583" s="54"/>
      <c r="B583" s="48"/>
      <c r="D583" s="44"/>
      <c r="E583" s="55"/>
      <c r="F583" s="44"/>
      <c r="G583" s="67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</row>
    <row r="584" spans="1:30" ht="23.25" x14ac:dyDescent="0.25">
      <c r="A584" s="54"/>
      <c r="B584" s="48"/>
      <c r="D584" s="44"/>
      <c r="E584" s="55"/>
      <c r="F584" s="44"/>
      <c r="G584" s="67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</row>
    <row r="585" spans="1:30" ht="23.25" x14ac:dyDescent="0.25">
      <c r="A585" s="54"/>
      <c r="B585" s="48"/>
      <c r="D585" s="44"/>
      <c r="E585" s="55"/>
      <c r="F585" s="44"/>
      <c r="G585" s="67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</row>
    <row r="586" spans="1:30" ht="23.25" x14ac:dyDescent="0.25">
      <c r="A586" s="54"/>
      <c r="B586" s="48"/>
      <c r="D586" s="44"/>
      <c r="E586" s="55"/>
      <c r="F586" s="44"/>
      <c r="G586" s="67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</row>
    <row r="587" spans="1:30" ht="23.25" x14ac:dyDescent="0.25">
      <c r="A587" s="54"/>
      <c r="B587" s="48"/>
      <c r="D587" s="44"/>
      <c r="E587" s="55"/>
      <c r="F587" s="44"/>
      <c r="G587" s="67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</row>
    <row r="588" spans="1:30" ht="23.25" x14ac:dyDescent="0.25">
      <c r="A588" s="54"/>
      <c r="B588" s="48"/>
      <c r="D588" s="44"/>
      <c r="E588" s="55"/>
      <c r="F588" s="44"/>
      <c r="G588" s="67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</row>
    <row r="589" spans="1:30" ht="23.25" x14ac:dyDescent="0.25">
      <c r="A589" s="54"/>
      <c r="B589" s="48"/>
      <c r="D589" s="44"/>
      <c r="E589" s="55"/>
      <c r="F589" s="44"/>
      <c r="G589" s="67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</row>
    <row r="590" spans="1:30" ht="23.25" x14ac:dyDescent="0.25">
      <c r="A590" s="54"/>
      <c r="B590" s="48"/>
      <c r="D590" s="44"/>
      <c r="E590" s="55"/>
      <c r="F590" s="44"/>
      <c r="G590" s="67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</row>
    <row r="591" spans="1:30" ht="23.25" x14ac:dyDescent="0.25">
      <c r="A591" s="54"/>
      <c r="B591" s="48"/>
      <c r="D591" s="44"/>
      <c r="E591" s="55"/>
      <c r="F591" s="44"/>
      <c r="G591" s="67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</row>
    <row r="592" spans="1:30" ht="23.25" x14ac:dyDescent="0.25">
      <c r="A592" s="54"/>
      <c r="B592" s="48"/>
      <c r="D592" s="44"/>
      <c r="E592" s="55"/>
      <c r="F592" s="44"/>
      <c r="G592" s="67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</row>
    <row r="593" spans="1:30" ht="23.25" x14ac:dyDescent="0.25">
      <c r="A593" s="54"/>
      <c r="B593" s="48"/>
      <c r="D593" s="44"/>
      <c r="E593" s="55"/>
      <c r="F593" s="44"/>
      <c r="G593" s="67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</row>
    <row r="594" spans="1:30" ht="23.25" x14ac:dyDescent="0.25">
      <c r="A594" s="54"/>
      <c r="B594" s="48"/>
      <c r="D594" s="44"/>
      <c r="E594" s="55"/>
      <c r="F594" s="44"/>
      <c r="G594" s="67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</row>
    <row r="595" spans="1:30" ht="23.25" x14ac:dyDescent="0.25">
      <c r="A595" s="54"/>
      <c r="B595" s="48"/>
      <c r="D595" s="44"/>
      <c r="E595" s="55"/>
      <c r="F595" s="44"/>
      <c r="G595" s="67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</row>
    <row r="596" spans="1:30" ht="23.25" x14ac:dyDescent="0.25">
      <c r="A596" s="54"/>
      <c r="B596" s="48"/>
      <c r="D596" s="44"/>
      <c r="E596" s="55"/>
      <c r="F596" s="44"/>
      <c r="G596" s="67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</row>
    <row r="597" spans="1:30" ht="23.25" x14ac:dyDescent="0.25">
      <c r="A597" s="54"/>
      <c r="B597" s="48"/>
      <c r="D597" s="44"/>
      <c r="E597" s="55"/>
      <c r="F597" s="44"/>
      <c r="G597" s="67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</row>
    <row r="598" spans="1:30" ht="23.25" x14ac:dyDescent="0.25">
      <c r="A598" s="54"/>
      <c r="B598" s="48"/>
      <c r="D598" s="44"/>
      <c r="E598" s="55"/>
      <c r="F598" s="44"/>
      <c r="G598" s="67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</row>
    <row r="599" spans="1:30" ht="23.25" x14ac:dyDescent="0.25">
      <c r="A599" s="54"/>
      <c r="B599" s="48"/>
      <c r="D599" s="44"/>
      <c r="E599" s="55"/>
      <c r="F599" s="44"/>
      <c r="G599" s="67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</row>
    <row r="600" spans="1:30" ht="23.25" x14ac:dyDescent="0.25">
      <c r="A600" s="54"/>
      <c r="B600" s="48"/>
      <c r="D600" s="44"/>
      <c r="E600" s="55"/>
      <c r="F600" s="44"/>
      <c r="G600" s="67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</row>
    <row r="601" spans="1:30" ht="23.25" x14ac:dyDescent="0.25">
      <c r="A601" s="54"/>
      <c r="B601" s="48"/>
      <c r="D601" s="44"/>
      <c r="E601" s="55"/>
      <c r="F601" s="44"/>
      <c r="G601" s="67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</row>
    <row r="602" spans="1:30" ht="23.25" x14ac:dyDescent="0.25">
      <c r="A602" s="54"/>
      <c r="B602" s="48"/>
      <c r="D602" s="44"/>
      <c r="E602" s="55"/>
      <c r="F602" s="44"/>
      <c r="G602" s="67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</row>
    <row r="603" spans="1:30" ht="23.25" x14ac:dyDescent="0.25">
      <c r="A603" s="54"/>
      <c r="B603" s="48"/>
      <c r="D603" s="44"/>
      <c r="E603" s="55"/>
      <c r="F603" s="44"/>
      <c r="G603" s="67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</row>
    <row r="604" spans="1:30" ht="23.25" x14ac:dyDescent="0.25">
      <c r="A604" s="54"/>
      <c r="B604" s="48"/>
      <c r="D604" s="44"/>
      <c r="E604" s="55"/>
      <c r="F604" s="44"/>
      <c r="G604" s="67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</row>
    <row r="605" spans="1:30" ht="23.25" x14ac:dyDescent="0.25">
      <c r="A605" s="54"/>
      <c r="B605" s="48"/>
      <c r="D605" s="44"/>
      <c r="E605" s="55"/>
      <c r="F605" s="44"/>
      <c r="G605" s="67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</row>
    <row r="606" spans="1:30" ht="23.25" x14ac:dyDescent="0.25">
      <c r="A606" s="54"/>
      <c r="B606" s="48"/>
      <c r="D606" s="44"/>
      <c r="E606" s="55"/>
      <c r="F606" s="44"/>
      <c r="G606" s="67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</row>
    <row r="607" spans="1:30" ht="23.25" x14ac:dyDescent="0.25">
      <c r="A607" s="54"/>
      <c r="B607" s="48"/>
      <c r="D607" s="44"/>
      <c r="E607" s="55"/>
      <c r="F607" s="44"/>
      <c r="G607" s="67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</row>
    <row r="608" spans="1:30" ht="23.25" x14ac:dyDescent="0.25">
      <c r="A608" s="54"/>
      <c r="B608" s="48"/>
      <c r="D608" s="44"/>
      <c r="E608" s="55"/>
      <c r="F608" s="44"/>
      <c r="G608" s="67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</row>
    <row r="609" spans="1:30" ht="23.25" x14ac:dyDescent="0.25">
      <c r="A609" s="54"/>
      <c r="B609" s="48"/>
      <c r="D609" s="44"/>
      <c r="E609" s="55"/>
      <c r="F609" s="44"/>
      <c r="G609" s="67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</row>
    <row r="610" spans="1:30" ht="23.25" x14ac:dyDescent="0.25">
      <c r="A610" s="54"/>
      <c r="B610" s="48"/>
      <c r="D610" s="44"/>
      <c r="E610" s="55"/>
      <c r="F610" s="44"/>
      <c r="G610" s="67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</row>
    <row r="611" spans="1:30" ht="23.25" x14ac:dyDescent="0.25">
      <c r="A611" s="54"/>
      <c r="B611" s="48"/>
      <c r="D611" s="44"/>
      <c r="E611" s="55"/>
      <c r="F611" s="44"/>
      <c r="G611" s="67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</row>
    <row r="612" spans="1:30" ht="23.25" x14ac:dyDescent="0.25">
      <c r="A612" s="54"/>
      <c r="B612" s="48"/>
      <c r="D612" s="44"/>
      <c r="E612" s="55"/>
      <c r="F612" s="44"/>
      <c r="G612" s="67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</row>
    <row r="613" spans="1:30" ht="23.25" x14ac:dyDescent="0.25">
      <c r="A613" s="54"/>
      <c r="B613" s="48"/>
      <c r="D613" s="44"/>
      <c r="E613" s="55"/>
      <c r="F613" s="44"/>
      <c r="G613" s="67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</row>
    <row r="614" spans="1:30" ht="23.25" x14ac:dyDescent="0.25">
      <c r="A614" s="54"/>
      <c r="B614" s="48"/>
      <c r="D614" s="44"/>
      <c r="E614" s="55"/>
      <c r="F614" s="44"/>
      <c r="G614" s="67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</row>
    <row r="615" spans="1:30" ht="23.25" x14ac:dyDescent="0.25">
      <c r="A615" s="54"/>
      <c r="B615" s="48"/>
      <c r="D615" s="44"/>
      <c r="E615" s="55"/>
      <c r="F615" s="44"/>
      <c r="G615" s="67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</row>
    <row r="616" spans="1:30" ht="23.25" x14ac:dyDescent="0.25">
      <c r="A616" s="54"/>
      <c r="B616" s="48"/>
      <c r="D616" s="44"/>
      <c r="E616" s="55"/>
      <c r="F616" s="44"/>
      <c r="G616" s="67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</row>
    <row r="617" spans="1:30" ht="23.25" x14ac:dyDescent="0.25">
      <c r="A617" s="54"/>
      <c r="B617" s="48"/>
      <c r="D617" s="44"/>
      <c r="E617" s="55"/>
      <c r="F617" s="44"/>
      <c r="G617" s="67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</row>
    <row r="618" spans="1:30" ht="23.25" x14ac:dyDescent="0.25">
      <c r="A618" s="54"/>
      <c r="B618" s="48"/>
      <c r="D618" s="44"/>
      <c r="E618" s="55"/>
      <c r="F618" s="44"/>
      <c r="G618" s="67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</row>
    <row r="619" spans="1:30" ht="23.25" x14ac:dyDescent="0.25">
      <c r="A619" s="54"/>
      <c r="B619" s="48"/>
      <c r="D619" s="44"/>
      <c r="E619" s="55"/>
      <c r="F619" s="44"/>
      <c r="G619" s="67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</row>
    <row r="620" spans="1:30" ht="23.25" x14ac:dyDescent="0.25">
      <c r="A620" s="54"/>
      <c r="B620" s="48"/>
      <c r="D620" s="44"/>
      <c r="E620" s="55"/>
      <c r="F620" s="44"/>
      <c r="G620" s="67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</row>
    <row r="621" spans="1:30" ht="23.25" x14ac:dyDescent="0.25">
      <c r="A621" s="54"/>
      <c r="B621" s="48"/>
      <c r="D621" s="44"/>
      <c r="E621" s="55"/>
      <c r="F621" s="44"/>
      <c r="G621" s="67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</row>
    <row r="622" spans="1:30" ht="23.25" x14ac:dyDescent="0.25">
      <c r="A622" s="54"/>
      <c r="B622" s="48"/>
      <c r="D622" s="44"/>
      <c r="E622" s="55"/>
      <c r="F622" s="44"/>
      <c r="G622" s="67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</row>
    <row r="623" spans="1:30" ht="23.25" x14ac:dyDescent="0.25">
      <c r="A623" s="54"/>
      <c r="B623" s="48"/>
      <c r="D623" s="44"/>
      <c r="E623" s="55"/>
      <c r="F623" s="44"/>
      <c r="G623" s="67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</row>
    <row r="624" spans="1:30" ht="23.25" x14ac:dyDescent="0.25">
      <c r="A624" s="54"/>
      <c r="B624" s="48"/>
      <c r="D624" s="44"/>
      <c r="E624" s="55"/>
      <c r="F624" s="44"/>
      <c r="G624" s="67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</row>
    <row r="625" spans="1:30" ht="23.25" x14ac:dyDescent="0.25">
      <c r="A625" s="54"/>
      <c r="B625" s="48"/>
      <c r="D625" s="44"/>
      <c r="E625" s="55"/>
      <c r="F625" s="44"/>
      <c r="G625" s="67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</row>
    <row r="626" spans="1:30" ht="23.25" x14ac:dyDescent="0.25">
      <c r="A626" s="54"/>
      <c r="B626" s="48"/>
      <c r="D626" s="44"/>
      <c r="E626" s="55"/>
      <c r="F626" s="44"/>
      <c r="G626" s="67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</row>
    <row r="627" spans="1:30" ht="23.25" x14ac:dyDescent="0.25">
      <c r="A627" s="54"/>
      <c r="B627" s="48"/>
      <c r="D627" s="44"/>
      <c r="E627" s="55"/>
      <c r="F627" s="44"/>
      <c r="G627" s="67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</row>
    <row r="628" spans="1:30" ht="23.25" x14ac:dyDescent="0.25">
      <c r="A628" s="54"/>
      <c r="B628" s="48"/>
      <c r="D628" s="44"/>
      <c r="E628" s="55"/>
      <c r="F628" s="44"/>
      <c r="G628" s="67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</row>
    <row r="629" spans="1:30" ht="23.25" x14ac:dyDescent="0.25">
      <c r="A629" s="54"/>
      <c r="B629" s="48"/>
      <c r="D629" s="44"/>
      <c r="E629" s="55"/>
      <c r="F629" s="44"/>
      <c r="G629" s="67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</row>
    <row r="630" spans="1:30" ht="23.25" x14ac:dyDescent="0.25">
      <c r="A630" s="54"/>
      <c r="B630" s="48"/>
      <c r="D630" s="44"/>
      <c r="E630" s="55"/>
      <c r="F630" s="44"/>
      <c r="G630" s="67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</row>
    <row r="631" spans="1:30" ht="23.25" x14ac:dyDescent="0.25">
      <c r="A631" s="54"/>
      <c r="B631" s="48"/>
      <c r="D631" s="44"/>
      <c r="E631" s="55"/>
      <c r="F631" s="44"/>
      <c r="G631" s="67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</row>
    <row r="632" spans="1:30" ht="23.25" x14ac:dyDescent="0.25">
      <c r="A632" s="54"/>
      <c r="B632" s="48"/>
      <c r="D632" s="44"/>
      <c r="E632" s="55"/>
      <c r="F632" s="44"/>
      <c r="G632" s="67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</row>
    <row r="633" spans="1:30" ht="23.25" x14ac:dyDescent="0.25">
      <c r="A633" s="54"/>
      <c r="B633" s="48"/>
      <c r="D633" s="44"/>
      <c r="E633" s="55"/>
      <c r="F633" s="44"/>
      <c r="G633" s="67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</row>
    <row r="634" spans="1:30" ht="23.25" x14ac:dyDescent="0.25">
      <c r="A634" s="54"/>
      <c r="B634" s="48"/>
      <c r="D634" s="44"/>
      <c r="E634" s="55"/>
      <c r="F634" s="44"/>
      <c r="G634" s="67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</row>
    <row r="635" spans="1:30" ht="23.25" x14ac:dyDescent="0.25">
      <c r="A635" s="54"/>
      <c r="B635" s="48"/>
      <c r="D635" s="44"/>
      <c r="E635" s="55"/>
      <c r="F635" s="44"/>
      <c r="G635" s="67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</row>
    <row r="636" spans="1:30" ht="23.25" x14ac:dyDescent="0.25">
      <c r="A636" s="54"/>
      <c r="B636" s="48"/>
      <c r="D636" s="44"/>
      <c r="E636" s="55"/>
      <c r="F636" s="44"/>
      <c r="G636" s="67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</row>
    <row r="637" spans="1:30" ht="23.25" x14ac:dyDescent="0.25">
      <c r="A637" s="54"/>
      <c r="B637" s="48"/>
      <c r="D637" s="44"/>
      <c r="E637" s="55"/>
      <c r="F637" s="44"/>
      <c r="G637" s="67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</row>
    <row r="638" spans="1:30" ht="23.25" x14ac:dyDescent="0.25">
      <c r="A638" s="54"/>
      <c r="B638" s="48"/>
      <c r="D638" s="44"/>
      <c r="E638" s="55"/>
      <c r="F638" s="44"/>
      <c r="G638" s="67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</row>
    <row r="639" spans="1:30" ht="23.25" x14ac:dyDescent="0.25">
      <c r="A639" s="54"/>
      <c r="B639" s="48"/>
      <c r="D639" s="44"/>
      <c r="E639" s="55"/>
      <c r="F639" s="44"/>
      <c r="G639" s="67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</row>
    <row r="640" spans="1:30" ht="23.25" x14ac:dyDescent="0.25">
      <c r="A640" s="54"/>
      <c r="B640" s="48"/>
      <c r="D640" s="44"/>
      <c r="E640" s="55"/>
      <c r="F640" s="44"/>
      <c r="G640" s="67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</row>
    <row r="641" spans="1:30" ht="23.25" x14ac:dyDescent="0.25">
      <c r="A641" s="54"/>
      <c r="B641" s="48"/>
      <c r="D641" s="44"/>
      <c r="E641" s="55"/>
      <c r="F641" s="44"/>
      <c r="G641" s="67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</row>
    <row r="642" spans="1:30" ht="23.25" x14ac:dyDescent="0.25">
      <c r="A642" s="54"/>
      <c r="B642" s="48"/>
      <c r="D642" s="44"/>
      <c r="E642" s="55"/>
      <c r="F642" s="44"/>
      <c r="G642" s="67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</row>
    <row r="643" spans="1:30" ht="23.25" x14ac:dyDescent="0.25">
      <c r="A643" s="54"/>
      <c r="B643" s="48"/>
      <c r="D643" s="44"/>
      <c r="E643" s="55"/>
      <c r="F643" s="44"/>
      <c r="G643" s="67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</row>
    <row r="644" spans="1:30" ht="23.25" x14ac:dyDescent="0.25">
      <c r="A644" s="54"/>
      <c r="B644" s="48"/>
      <c r="D644" s="44"/>
      <c r="E644" s="55"/>
      <c r="F644" s="44"/>
      <c r="G644" s="67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</row>
    <row r="645" spans="1:30" ht="23.25" x14ac:dyDescent="0.25">
      <c r="A645" s="54"/>
      <c r="B645" s="48"/>
      <c r="D645" s="44"/>
      <c r="E645" s="55"/>
      <c r="F645" s="44"/>
      <c r="G645" s="67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</row>
    <row r="646" spans="1:30" ht="23.25" x14ac:dyDescent="0.25">
      <c r="A646" s="54"/>
      <c r="B646" s="48"/>
      <c r="D646" s="44"/>
      <c r="E646" s="55"/>
      <c r="F646" s="44"/>
      <c r="G646" s="67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</row>
    <row r="647" spans="1:30" ht="23.25" x14ac:dyDescent="0.25">
      <c r="A647" s="54"/>
      <c r="B647" s="48"/>
      <c r="D647" s="44"/>
      <c r="E647" s="55"/>
      <c r="F647" s="44"/>
      <c r="G647" s="67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</row>
    <row r="648" spans="1:30" ht="23.25" x14ac:dyDescent="0.25">
      <c r="A648" s="54"/>
      <c r="B648" s="48"/>
      <c r="D648" s="44"/>
      <c r="E648" s="55"/>
      <c r="F648" s="44"/>
      <c r="G648" s="67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</row>
    <row r="649" spans="1:30" ht="23.25" x14ac:dyDescent="0.25">
      <c r="A649" s="54"/>
      <c r="B649" s="48"/>
      <c r="D649" s="44"/>
      <c r="E649" s="55"/>
      <c r="F649" s="44"/>
      <c r="G649" s="67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</row>
    <row r="650" spans="1:30" ht="23.25" x14ac:dyDescent="0.25">
      <c r="A650" s="54"/>
      <c r="B650" s="48"/>
      <c r="D650" s="44"/>
      <c r="E650" s="55"/>
      <c r="F650" s="44"/>
      <c r="G650" s="67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</row>
    <row r="651" spans="1:30" ht="23.25" x14ac:dyDescent="0.25">
      <c r="A651" s="54"/>
      <c r="B651" s="48"/>
      <c r="D651" s="44"/>
      <c r="E651" s="55"/>
      <c r="F651" s="44"/>
      <c r="G651" s="67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</row>
    <row r="652" spans="1:30" ht="23.25" x14ac:dyDescent="0.25">
      <c r="A652" s="54"/>
      <c r="B652" s="48"/>
      <c r="D652" s="44"/>
      <c r="E652" s="55"/>
      <c r="F652" s="44"/>
      <c r="G652" s="67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</row>
    <row r="653" spans="1:30" ht="23.25" x14ac:dyDescent="0.25">
      <c r="A653" s="54"/>
      <c r="B653" s="48"/>
      <c r="D653" s="44"/>
      <c r="E653" s="55"/>
      <c r="F653" s="44"/>
      <c r="G653" s="67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</row>
    <row r="654" spans="1:30" ht="23.25" x14ac:dyDescent="0.25">
      <c r="A654" s="54"/>
      <c r="B654" s="48"/>
      <c r="D654" s="44"/>
      <c r="E654" s="55"/>
      <c r="F654" s="44"/>
      <c r="G654" s="67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</row>
    <row r="655" spans="1:30" ht="23.25" x14ac:dyDescent="0.25">
      <c r="A655" s="54"/>
      <c r="B655" s="48"/>
      <c r="D655" s="44"/>
      <c r="E655" s="55"/>
      <c r="F655" s="44"/>
      <c r="G655" s="67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</row>
    <row r="656" spans="1:30" ht="23.25" x14ac:dyDescent="0.25">
      <c r="A656" s="54"/>
      <c r="B656" s="48"/>
      <c r="D656" s="44"/>
      <c r="E656" s="55"/>
      <c r="F656" s="44"/>
      <c r="G656" s="67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</row>
    <row r="657" spans="1:30" ht="23.25" x14ac:dyDescent="0.25">
      <c r="A657" s="54"/>
      <c r="B657" s="48"/>
      <c r="D657" s="44"/>
      <c r="E657" s="55"/>
      <c r="F657" s="44"/>
      <c r="G657" s="67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</row>
    <row r="658" spans="1:30" ht="23.25" x14ac:dyDescent="0.25">
      <c r="A658" s="54"/>
      <c r="B658" s="48"/>
      <c r="D658" s="44"/>
      <c r="E658" s="55"/>
      <c r="F658" s="44"/>
      <c r="G658" s="67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</row>
    <row r="659" spans="1:30" ht="23.25" x14ac:dyDescent="0.25">
      <c r="A659" s="54"/>
      <c r="B659" s="48"/>
      <c r="D659" s="44"/>
      <c r="E659" s="55"/>
      <c r="F659" s="44"/>
      <c r="G659" s="67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</row>
    <row r="660" spans="1:30" ht="23.25" x14ac:dyDescent="0.25">
      <c r="A660" s="54"/>
      <c r="B660" s="48"/>
      <c r="D660" s="44"/>
      <c r="E660" s="55"/>
      <c r="F660" s="44"/>
      <c r="G660" s="67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</row>
    <row r="661" spans="1:30" ht="23.25" x14ac:dyDescent="0.25">
      <c r="A661" s="54"/>
      <c r="B661" s="48"/>
      <c r="D661" s="44"/>
      <c r="E661" s="55"/>
      <c r="F661" s="44"/>
      <c r="G661" s="67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</row>
    <row r="662" spans="1:30" ht="23.25" x14ac:dyDescent="0.25">
      <c r="A662" s="54"/>
      <c r="B662" s="48"/>
      <c r="D662" s="44"/>
      <c r="E662" s="55"/>
      <c r="F662" s="44"/>
      <c r="G662" s="67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</row>
    <row r="663" spans="1:30" ht="23.25" x14ac:dyDescent="0.25">
      <c r="A663" s="54"/>
      <c r="B663" s="48"/>
      <c r="D663" s="44"/>
      <c r="E663" s="55"/>
      <c r="F663" s="44"/>
      <c r="G663" s="67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</row>
    <row r="664" spans="1:30" ht="23.25" x14ac:dyDescent="0.25">
      <c r="A664" s="54"/>
      <c r="B664" s="48"/>
      <c r="D664" s="44"/>
      <c r="E664" s="55"/>
      <c r="F664" s="44"/>
      <c r="G664" s="67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</row>
    <row r="665" spans="1:30" ht="23.25" x14ac:dyDescent="0.25">
      <c r="A665" s="54"/>
      <c r="B665" s="48"/>
      <c r="D665" s="44"/>
      <c r="E665" s="55"/>
      <c r="F665" s="44"/>
      <c r="G665" s="67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</row>
    <row r="666" spans="1:30" ht="23.25" x14ac:dyDescent="0.25">
      <c r="A666" s="54"/>
      <c r="B666" s="48"/>
      <c r="D666" s="44"/>
      <c r="E666" s="55"/>
      <c r="F666" s="44"/>
      <c r="G666" s="67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</row>
    <row r="667" spans="1:30" ht="23.25" x14ac:dyDescent="0.25">
      <c r="A667" s="54"/>
      <c r="B667" s="48"/>
      <c r="D667" s="44"/>
      <c r="E667" s="55"/>
      <c r="F667" s="44"/>
      <c r="G667" s="67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</row>
    <row r="668" spans="1:30" ht="23.25" x14ac:dyDescent="0.25">
      <c r="A668" s="54"/>
      <c r="B668" s="48"/>
      <c r="D668" s="44"/>
      <c r="E668" s="55"/>
      <c r="F668" s="44"/>
      <c r="G668" s="67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</row>
    <row r="669" spans="1:30" ht="23.25" x14ac:dyDescent="0.25">
      <c r="A669" s="54"/>
      <c r="B669" s="48"/>
      <c r="D669" s="44"/>
      <c r="E669" s="55"/>
      <c r="F669" s="44"/>
      <c r="G669" s="67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</row>
    <row r="670" spans="1:30" ht="23.25" x14ac:dyDescent="0.25">
      <c r="A670" s="54"/>
      <c r="B670" s="48"/>
      <c r="D670" s="44"/>
      <c r="E670" s="55"/>
      <c r="F670" s="44"/>
      <c r="G670" s="67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</row>
    <row r="671" spans="1:30" ht="23.25" x14ac:dyDescent="0.25">
      <c r="A671" s="54"/>
      <c r="B671" s="48"/>
      <c r="D671" s="44"/>
      <c r="E671" s="55"/>
      <c r="F671" s="44"/>
      <c r="G671" s="67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</row>
    <row r="672" spans="1:30" ht="23.25" x14ac:dyDescent="0.25">
      <c r="A672" s="54"/>
      <c r="B672" s="48"/>
      <c r="D672" s="44"/>
      <c r="E672" s="55"/>
      <c r="F672" s="44"/>
      <c r="G672" s="67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</row>
    <row r="673" spans="1:30" ht="23.25" x14ac:dyDescent="0.25">
      <c r="A673" s="54"/>
      <c r="B673" s="48"/>
      <c r="D673" s="44"/>
      <c r="E673" s="55"/>
      <c r="F673" s="44"/>
      <c r="G673" s="67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</row>
    <row r="674" spans="1:30" ht="23.25" x14ac:dyDescent="0.25">
      <c r="A674" s="54"/>
      <c r="B674" s="48"/>
      <c r="D674" s="44"/>
      <c r="E674" s="55"/>
      <c r="F674" s="44"/>
      <c r="G674" s="67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</row>
    <row r="675" spans="1:30" ht="23.25" x14ac:dyDescent="0.25">
      <c r="A675" s="54"/>
      <c r="B675" s="48"/>
      <c r="D675" s="44"/>
      <c r="E675" s="55"/>
      <c r="F675" s="44"/>
      <c r="G675" s="67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</row>
    <row r="676" spans="1:30" ht="23.25" x14ac:dyDescent="0.25">
      <c r="A676" s="54"/>
      <c r="B676" s="48"/>
      <c r="D676" s="44"/>
      <c r="E676" s="55"/>
      <c r="F676" s="44"/>
      <c r="G676" s="67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</row>
    <row r="677" spans="1:30" ht="23.25" x14ac:dyDescent="0.25">
      <c r="A677" s="54"/>
      <c r="B677" s="48"/>
      <c r="D677" s="44"/>
      <c r="E677" s="55"/>
      <c r="F677" s="44"/>
      <c r="G677" s="67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</row>
    <row r="678" spans="1:30" ht="23.25" x14ac:dyDescent="0.25">
      <c r="A678" s="54"/>
      <c r="B678" s="48"/>
      <c r="D678" s="44"/>
      <c r="E678" s="55"/>
      <c r="F678" s="44"/>
      <c r="G678" s="67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</row>
    <row r="679" spans="1:30" ht="23.25" x14ac:dyDescent="0.25">
      <c r="A679" s="54"/>
      <c r="B679" s="48"/>
      <c r="D679" s="44"/>
      <c r="E679" s="55"/>
      <c r="F679" s="44"/>
      <c r="G679" s="67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</row>
    <row r="680" spans="1:30" ht="23.25" x14ac:dyDescent="0.25">
      <c r="A680" s="54"/>
      <c r="B680" s="48"/>
      <c r="D680" s="44"/>
      <c r="E680" s="55"/>
      <c r="F680" s="44"/>
      <c r="G680" s="67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</row>
    <row r="681" spans="1:30" ht="23.25" x14ac:dyDescent="0.25">
      <c r="A681" s="54"/>
      <c r="B681" s="48"/>
      <c r="D681" s="44"/>
      <c r="E681" s="55"/>
      <c r="F681" s="44"/>
      <c r="G681" s="67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</row>
    <row r="682" spans="1:30" ht="23.25" x14ac:dyDescent="0.25">
      <c r="A682" s="54"/>
      <c r="B682" s="48"/>
      <c r="D682" s="44"/>
      <c r="E682" s="55"/>
      <c r="F682" s="44"/>
      <c r="G682" s="67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</row>
    <row r="683" spans="1:30" ht="23.25" x14ac:dyDescent="0.25">
      <c r="A683" s="54"/>
      <c r="B683" s="48"/>
      <c r="D683" s="44"/>
      <c r="E683" s="55"/>
      <c r="F683" s="44"/>
      <c r="G683" s="67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</row>
    <row r="684" spans="1:30" ht="23.25" x14ac:dyDescent="0.25">
      <c r="A684" s="54"/>
      <c r="B684" s="48"/>
      <c r="D684" s="44"/>
      <c r="E684" s="55"/>
      <c r="F684" s="44"/>
      <c r="G684" s="67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</row>
    <row r="685" spans="1:30" ht="23.25" x14ac:dyDescent="0.25">
      <c r="A685" s="54"/>
      <c r="B685" s="48"/>
      <c r="D685" s="44"/>
      <c r="E685" s="55"/>
      <c r="F685" s="44"/>
      <c r="G685" s="67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</row>
    <row r="686" spans="1:30" ht="23.25" x14ac:dyDescent="0.25">
      <c r="A686" s="54"/>
      <c r="B686" s="48"/>
      <c r="D686" s="44"/>
      <c r="E686" s="55"/>
      <c r="F686" s="44"/>
      <c r="G686" s="67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</row>
    <row r="687" spans="1:30" ht="23.25" x14ac:dyDescent="0.25">
      <c r="A687" s="54"/>
      <c r="B687" s="48"/>
      <c r="D687" s="44"/>
      <c r="E687" s="55"/>
      <c r="F687" s="44"/>
      <c r="G687" s="67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</row>
    <row r="688" spans="1:30" ht="23.25" x14ac:dyDescent="0.25">
      <c r="A688" s="54"/>
      <c r="B688" s="48"/>
      <c r="D688" s="44"/>
      <c r="E688" s="55"/>
      <c r="F688" s="44"/>
      <c r="G688" s="67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</row>
    <row r="689" spans="1:30" ht="23.25" x14ac:dyDescent="0.25">
      <c r="A689" s="54"/>
      <c r="B689" s="48"/>
      <c r="D689" s="44"/>
      <c r="E689" s="55"/>
      <c r="F689" s="44"/>
      <c r="G689" s="67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</row>
    <row r="690" spans="1:30" ht="23.25" x14ac:dyDescent="0.25">
      <c r="A690" s="54"/>
      <c r="B690" s="48"/>
      <c r="D690" s="44"/>
      <c r="E690" s="55"/>
      <c r="F690" s="44"/>
      <c r="G690" s="67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</row>
    <row r="691" spans="1:30" ht="23.25" x14ac:dyDescent="0.25">
      <c r="A691" s="54"/>
      <c r="B691" s="48"/>
      <c r="D691" s="44"/>
      <c r="E691" s="55"/>
      <c r="F691" s="44"/>
      <c r="G691" s="67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</row>
    <row r="692" spans="1:30" ht="23.25" x14ac:dyDescent="0.25">
      <c r="A692" s="54"/>
      <c r="B692" s="48"/>
      <c r="D692" s="44"/>
      <c r="E692" s="55"/>
      <c r="F692" s="44"/>
      <c r="G692" s="67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</row>
    <row r="693" spans="1:30" ht="23.25" x14ac:dyDescent="0.25">
      <c r="A693" s="54"/>
      <c r="B693" s="48"/>
      <c r="D693" s="44"/>
      <c r="E693" s="55"/>
      <c r="F693" s="44"/>
      <c r="G693" s="67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</row>
    <row r="694" spans="1:30" ht="23.25" x14ac:dyDescent="0.25">
      <c r="A694" s="54"/>
      <c r="B694" s="48"/>
      <c r="D694" s="44"/>
      <c r="E694" s="55"/>
      <c r="F694" s="44"/>
      <c r="G694" s="67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</row>
    <row r="695" spans="1:30" ht="23.25" x14ac:dyDescent="0.25">
      <c r="A695" s="54"/>
      <c r="B695" s="48"/>
      <c r="D695" s="44"/>
      <c r="E695" s="55"/>
      <c r="F695" s="44"/>
      <c r="G695" s="67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</row>
    <row r="696" spans="1:30" ht="23.25" x14ac:dyDescent="0.25">
      <c r="A696" s="54"/>
      <c r="B696" s="48"/>
      <c r="D696" s="44"/>
      <c r="E696" s="55"/>
      <c r="F696" s="44"/>
      <c r="G696" s="67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</row>
    <row r="697" spans="1:30" ht="23.25" x14ac:dyDescent="0.25">
      <c r="A697" s="54"/>
      <c r="B697" s="48"/>
      <c r="D697" s="44"/>
      <c r="E697" s="55"/>
      <c r="F697" s="44"/>
      <c r="G697" s="67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</row>
    <row r="698" spans="1:30" ht="23.25" x14ac:dyDescent="0.25">
      <c r="A698" s="54"/>
      <c r="B698" s="48"/>
      <c r="D698" s="44"/>
      <c r="E698" s="55"/>
      <c r="F698" s="44"/>
      <c r="G698" s="67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</row>
    <row r="699" spans="1:30" ht="23.25" x14ac:dyDescent="0.25">
      <c r="A699" s="54"/>
      <c r="B699" s="48"/>
      <c r="D699" s="44"/>
      <c r="E699" s="55"/>
      <c r="F699" s="44"/>
      <c r="G699" s="67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</row>
    <row r="700" spans="1:30" ht="23.25" x14ac:dyDescent="0.25">
      <c r="A700" s="54"/>
      <c r="B700" s="48"/>
      <c r="D700" s="44"/>
      <c r="E700" s="55"/>
      <c r="F700" s="44"/>
      <c r="G700" s="67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</row>
    <row r="701" spans="1:30" ht="23.25" x14ac:dyDescent="0.25">
      <c r="A701" s="54"/>
      <c r="B701" s="48"/>
      <c r="D701" s="44"/>
      <c r="E701" s="55"/>
      <c r="F701" s="44"/>
      <c r="G701" s="67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</row>
    <row r="702" spans="1:30" ht="23.25" x14ac:dyDescent="0.25">
      <c r="A702" s="54"/>
      <c r="B702" s="48"/>
      <c r="D702" s="44"/>
      <c r="E702" s="55"/>
      <c r="F702" s="44"/>
      <c r="G702" s="67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</row>
    <row r="703" spans="1:30" ht="23.25" x14ac:dyDescent="0.25">
      <c r="A703" s="54"/>
      <c r="B703" s="48"/>
      <c r="D703" s="44"/>
      <c r="E703" s="55"/>
      <c r="F703" s="44"/>
      <c r="G703" s="67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</row>
    <row r="704" spans="1:30" ht="23.25" x14ac:dyDescent="0.25">
      <c r="A704" s="54"/>
      <c r="B704" s="48"/>
      <c r="D704" s="44"/>
      <c r="E704" s="55"/>
      <c r="F704" s="44"/>
      <c r="G704" s="67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</row>
    <row r="705" spans="1:30" ht="23.25" x14ac:dyDescent="0.25">
      <c r="A705" s="54"/>
      <c r="B705" s="48"/>
      <c r="D705" s="44"/>
      <c r="E705" s="55"/>
      <c r="F705" s="44"/>
      <c r="G705" s="67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</row>
    <row r="706" spans="1:30" ht="23.25" x14ac:dyDescent="0.25">
      <c r="A706" s="54"/>
      <c r="B706" s="48"/>
      <c r="D706" s="44"/>
      <c r="E706" s="55"/>
      <c r="F706" s="44"/>
      <c r="G706" s="67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</row>
    <row r="707" spans="1:30" ht="23.25" x14ac:dyDescent="0.25">
      <c r="A707" s="54"/>
      <c r="B707" s="48"/>
      <c r="D707" s="44"/>
      <c r="E707" s="55"/>
      <c r="F707" s="44"/>
      <c r="G707" s="67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</row>
    <row r="708" spans="1:30" ht="23.25" x14ac:dyDescent="0.25">
      <c r="A708" s="54"/>
      <c r="B708" s="48"/>
      <c r="D708" s="44"/>
      <c r="E708" s="55"/>
      <c r="F708" s="44"/>
      <c r="G708" s="67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</row>
    <row r="709" spans="1:30" ht="23.25" x14ac:dyDescent="0.25">
      <c r="A709" s="54"/>
      <c r="B709" s="48"/>
      <c r="D709" s="44"/>
      <c r="E709" s="55"/>
      <c r="F709" s="44"/>
      <c r="G709" s="67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</row>
    <row r="710" spans="1:30" ht="23.25" x14ac:dyDescent="0.25">
      <c r="A710" s="54"/>
      <c r="B710" s="48"/>
      <c r="D710" s="44"/>
      <c r="E710" s="55"/>
      <c r="F710" s="44"/>
      <c r="G710" s="67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</row>
    <row r="711" spans="1:30" ht="23.25" x14ac:dyDescent="0.25">
      <c r="A711" s="54"/>
      <c r="B711" s="48"/>
      <c r="D711" s="44"/>
      <c r="E711" s="55"/>
      <c r="F711" s="44"/>
      <c r="G711" s="67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</row>
    <row r="712" spans="1:30" ht="23.25" x14ac:dyDescent="0.25">
      <c r="A712" s="54"/>
      <c r="B712" s="48"/>
      <c r="D712" s="44"/>
      <c r="E712" s="55"/>
      <c r="F712" s="44"/>
      <c r="G712" s="67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</row>
    <row r="713" spans="1:30" ht="23.25" x14ac:dyDescent="0.25">
      <c r="A713" s="54"/>
      <c r="B713" s="48"/>
      <c r="D713" s="44"/>
      <c r="E713" s="55"/>
      <c r="F713" s="44"/>
      <c r="G713" s="67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</row>
    <row r="714" spans="1:30" ht="23.25" x14ac:dyDescent="0.25">
      <c r="A714" s="54"/>
      <c r="B714" s="48"/>
      <c r="D714" s="44"/>
      <c r="E714" s="55"/>
      <c r="F714" s="44"/>
      <c r="G714" s="67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</row>
    <row r="715" spans="1:30" ht="23.25" x14ac:dyDescent="0.25">
      <c r="A715" s="54"/>
      <c r="B715" s="48"/>
      <c r="D715" s="44"/>
      <c r="E715" s="55"/>
      <c r="F715" s="44"/>
      <c r="G715" s="67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</row>
    <row r="716" spans="1:30" ht="23.25" x14ac:dyDescent="0.25">
      <c r="A716" s="54"/>
      <c r="B716" s="48"/>
      <c r="D716" s="44"/>
      <c r="E716" s="55"/>
      <c r="F716" s="44"/>
      <c r="G716" s="67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</row>
    <row r="717" spans="1:30" ht="23.25" x14ac:dyDescent="0.25">
      <c r="A717" s="54"/>
      <c r="B717" s="48"/>
      <c r="D717" s="44"/>
      <c r="E717" s="55"/>
      <c r="F717" s="44"/>
      <c r="G717" s="67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</row>
    <row r="718" spans="1:30" ht="23.25" x14ac:dyDescent="0.25">
      <c r="A718" s="54"/>
      <c r="B718" s="48"/>
      <c r="D718" s="44"/>
      <c r="E718" s="55"/>
      <c r="F718" s="44"/>
      <c r="G718" s="67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</row>
    <row r="719" spans="1:30" ht="23.25" x14ac:dyDescent="0.25">
      <c r="A719" s="54"/>
      <c r="B719" s="48"/>
      <c r="D719" s="44"/>
      <c r="E719" s="55"/>
      <c r="F719" s="44"/>
      <c r="G719" s="67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</row>
    <row r="720" spans="1:30" ht="23.25" x14ac:dyDescent="0.25">
      <c r="A720" s="54"/>
      <c r="B720" s="48"/>
      <c r="D720" s="44"/>
      <c r="E720" s="55"/>
      <c r="F720" s="44"/>
      <c r="G720" s="67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</row>
    <row r="721" spans="1:30" ht="23.25" x14ac:dyDescent="0.25">
      <c r="A721" s="54"/>
      <c r="B721" s="48"/>
      <c r="D721" s="44"/>
      <c r="E721" s="55"/>
      <c r="F721" s="44"/>
      <c r="G721" s="67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</row>
    <row r="722" spans="1:30" ht="23.25" x14ac:dyDescent="0.25">
      <c r="A722" s="54"/>
      <c r="B722" s="48"/>
      <c r="D722" s="44"/>
      <c r="E722" s="55"/>
      <c r="F722" s="44"/>
      <c r="G722" s="67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</row>
    <row r="723" spans="1:30" ht="23.25" x14ac:dyDescent="0.25">
      <c r="A723" s="54"/>
      <c r="B723" s="48"/>
      <c r="D723" s="44"/>
      <c r="E723" s="55"/>
      <c r="F723" s="44"/>
      <c r="G723" s="67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</row>
    <row r="724" spans="1:30" ht="23.25" x14ac:dyDescent="0.25">
      <c r="A724" s="54"/>
      <c r="B724" s="48"/>
      <c r="D724" s="44"/>
      <c r="E724" s="55"/>
      <c r="F724" s="44"/>
      <c r="G724" s="67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</row>
    <row r="725" spans="1:30" ht="23.25" x14ac:dyDescent="0.25">
      <c r="A725" s="54"/>
      <c r="B725" s="48"/>
      <c r="D725" s="44"/>
      <c r="E725" s="55"/>
      <c r="F725" s="44"/>
      <c r="G725" s="67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</row>
    <row r="726" spans="1:30" ht="23.25" x14ac:dyDescent="0.25">
      <c r="A726" s="54"/>
      <c r="B726" s="48"/>
      <c r="D726" s="44"/>
      <c r="E726" s="55"/>
      <c r="F726" s="44"/>
      <c r="G726" s="67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</row>
    <row r="727" spans="1:30" ht="23.25" x14ac:dyDescent="0.25">
      <c r="A727" s="54"/>
      <c r="B727" s="48"/>
      <c r="D727" s="44"/>
      <c r="E727" s="55"/>
      <c r="F727" s="44"/>
      <c r="G727" s="67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</row>
    <row r="728" spans="1:30" ht="23.25" x14ac:dyDescent="0.25">
      <c r="A728" s="54"/>
      <c r="B728" s="48"/>
      <c r="D728" s="44"/>
      <c r="E728" s="55"/>
      <c r="F728" s="44"/>
      <c r="G728" s="67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</row>
    <row r="729" spans="1:30" ht="23.25" x14ac:dyDescent="0.25">
      <c r="A729" s="54"/>
      <c r="B729" s="48"/>
      <c r="D729" s="44"/>
      <c r="E729" s="55"/>
      <c r="F729" s="44"/>
      <c r="G729" s="67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</row>
    <row r="730" spans="1:30" ht="23.25" x14ac:dyDescent="0.25">
      <c r="A730" s="54"/>
      <c r="B730" s="48"/>
      <c r="D730" s="44"/>
      <c r="E730" s="55"/>
      <c r="F730" s="44"/>
      <c r="G730" s="67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</row>
    <row r="731" spans="1:30" ht="23.25" x14ac:dyDescent="0.25">
      <c r="A731" s="54"/>
      <c r="B731" s="48"/>
      <c r="D731" s="44"/>
      <c r="E731" s="55"/>
      <c r="F731" s="44"/>
      <c r="G731" s="67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</row>
    <row r="732" spans="1:30" ht="23.25" x14ac:dyDescent="0.25">
      <c r="A732" s="54"/>
      <c r="B732" s="48"/>
      <c r="D732" s="44"/>
      <c r="E732" s="55"/>
      <c r="F732" s="44"/>
      <c r="G732" s="67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</row>
    <row r="733" spans="1:30" ht="23.25" x14ac:dyDescent="0.25">
      <c r="A733" s="54"/>
      <c r="B733" s="48"/>
      <c r="D733" s="44"/>
      <c r="E733" s="55"/>
      <c r="F733" s="44"/>
      <c r="G733" s="67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</row>
    <row r="734" spans="1:30" ht="23.25" x14ac:dyDescent="0.25">
      <c r="A734" s="54"/>
      <c r="B734" s="48"/>
      <c r="D734" s="44"/>
      <c r="E734" s="55"/>
      <c r="F734" s="44"/>
      <c r="G734" s="67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</row>
    <row r="735" spans="1:30" ht="23.25" x14ac:dyDescent="0.25">
      <c r="A735" s="54"/>
      <c r="B735" s="48"/>
      <c r="D735" s="44"/>
      <c r="E735" s="55"/>
      <c r="F735" s="44"/>
      <c r="G735" s="67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</row>
    <row r="736" spans="1:30" ht="23.25" x14ac:dyDescent="0.25">
      <c r="A736" s="54"/>
      <c r="B736" s="48"/>
      <c r="D736" s="44"/>
      <c r="E736" s="55"/>
      <c r="F736" s="44"/>
      <c r="G736" s="67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</row>
    <row r="737" spans="1:30" ht="23.25" x14ac:dyDescent="0.25">
      <c r="A737" s="54"/>
      <c r="B737" s="48"/>
      <c r="D737" s="44"/>
      <c r="E737" s="55"/>
      <c r="F737" s="44"/>
      <c r="G737" s="67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</row>
    <row r="738" spans="1:30" ht="23.25" x14ac:dyDescent="0.25">
      <c r="A738" s="54"/>
      <c r="B738" s="48"/>
      <c r="D738" s="44"/>
      <c r="E738" s="55"/>
      <c r="F738" s="44"/>
      <c r="G738" s="67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</row>
    <row r="739" spans="1:30" ht="23.25" x14ac:dyDescent="0.25">
      <c r="A739" s="54"/>
      <c r="B739" s="48"/>
      <c r="D739" s="44"/>
      <c r="E739" s="55"/>
      <c r="F739" s="44"/>
      <c r="G739" s="67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</row>
    <row r="740" spans="1:30" ht="23.25" x14ac:dyDescent="0.25">
      <c r="A740" s="54"/>
      <c r="B740" s="48"/>
      <c r="D740" s="44"/>
      <c r="E740" s="55"/>
      <c r="F740" s="44"/>
      <c r="G740" s="67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</row>
    <row r="741" spans="1:30" ht="23.25" x14ac:dyDescent="0.25">
      <c r="A741" s="54"/>
      <c r="B741" s="48"/>
      <c r="D741" s="44"/>
      <c r="E741" s="55"/>
      <c r="F741" s="44"/>
      <c r="G741" s="67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</row>
    <row r="742" spans="1:30" ht="23.25" x14ac:dyDescent="0.25">
      <c r="A742" s="54"/>
      <c r="B742" s="48"/>
      <c r="D742" s="44"/>
      <c r="E742" s="55"/>
      <c r="F742" s="44"/>
      <c r="G742" s="67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</row>
    <row r="743" spans="1:30" ht="23.25" x14ac:dyDescent="0.25">
      <c r="A743" s="54"/>
      <c r="B743" s="48"/>
      <c r="D743" s="44"/>
      <c r="E743" s="55"/>
      <c r="F743" s="44"/>
      <c r="G743" s="67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</row>
    <row r="744" spans="1:30" ht="23.25" x14ac:dyDescent="0.25">
      <c r="A744" s="54"/>
      <c r="B744" s="48"/>
      <c r="D744" s="44"/>
      <c r="E744" s="55"/>
      <c r="F744" s="44"/>
      <c r="G744" s="67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</row>
    <row r="745" spans="1:30" ht="23.25" x14ac:dyDescent="0.25">
      <c r="A745" s="54"/>
      <c r="B745" s="48"/>
      <c r="D745" s="44"/>
      <c r="E745" s="55"/>
      <c r="F745" s="44"/>
      <c r="G745" s="67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</row>
    <row r="746" spans="1:30" ht="23.25" x14ac:dyDescent="0.25">
      <c r="A746" s="54"/>
      <c r="B746" s="48"/>
      <c r="D746" s="44"/>
      <c r="E746" s="55"/>
      <c r="F746" s="44"/>
      <c r="G746" s="67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</row>
    <row r="747" spans="1:30" ht="23.25" x14ac:dyDescent="0.25">
      <c r="A747" s="54"/>
      <c r="B747" s="48"/>
      <c r="D747" s="44"/>
      <c r="E747" s="55"/>
      <c r="F747" s="44"/>
      <c r="G747" s="67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</row>
    <row r="748" spans="1:30" ht="23.25" x14ac:dyDescent="0.25">
      <c r="A748" s="54"/>
      <c r="B748" s="48"/>
      <c r="D748" s="44"/>
      <c r="E748" s="55"/>
      <c r="F748" s="44"/>
      <c r="G748" s="67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</row>
    <row r="749" spans="1:30" ht="23.25" x14ac:dyDescent="0.25">
      <c r="A749" s="54"/>
      <c r="B749" s="48"/>
      <c r="D749" s="44"/>
      <c r="E749" s="55"/>
      <c r="F749" s="44"/>
      <c r="G749" s="67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</row>
    <row r="750" spans="1:30" ht="23.25" x14ac:dyDescent="0.25">
      <c r="A750" s="54"/>
      <c r="B750" s="48"/>
      <c r="D750" s="44"/>
      <c r="E750" s="55"/>
      <c r="F750" s="44"/>
      <c r="G750" s="67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</row>
    <row r="751" spans="1:30" ht="23.25" x14ac:dyDescent="0.25">
      <c r="A751" s="54"/>
      <c r="B751" s="48"/>
      <c r="D751" s="44"/>
      <c r="E751" s="55"/>
      <c r="F751" s="44"/>
      <c r="G751" s="67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</row>
    <row r="752" spans="1:30" ht="23.25" x14ac:dyDescent="0.25">
      <c r="A752" s="54"/>
      <c r="B752" s="48"/>
      <c r="D752" s="44"/>
      <c r="E752" s="55"/>
      <c r="F752" s="44"/>
      <c r="G752" s="67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</row>
    <row r="753" spans="1:30" ht="23.25" x14ac:dyDescent="0.25">
      <c r="A753" s="54"/>
      <c r="B753" s="48"/>
      <c r="D753" s="44"/>
      <c r="E753" s="55"/>
      <c r="F753" s="44"/>
      <c r="G753" s="67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</row>
    <row r="754" spans="1:30" ht="23.25" x14ac:dyDescent="0.25">
      <c r="A754" s="54"/>
      <c r="B754" s="48"/>
      <c r="D754" s="44"/>
      <c r="E754" s="55"/>
      <c r="F754" s="44"/>
      <c r="G754" s="67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</row>
    <row r="755" spans="1:30" ht="23.25" x14ac:dyDescent="0.25">
      <c r="A755" s="54"/>
      <c r="B755" s="48"/>
      <c r="D755" s="44"/>
      <c r="E755" s="55"/>
      <c r="F755" s="44"/>
      <c r="G755" s="67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</row>
    <row r="756" spans="1:30" ht="23.25" x14ac:dyDescent="0.25">
      <c r="A756" s="54"/>
      <c r="B756" s="48"/>
      <c r="D756" s="44"/>
      <c r="E756" s="55"/>
      <c r="F756" s="44"/>
      <c r="G756" s="67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</row>
    <row r="757" spans="1:30" ht="23.25" x14ac:dyDescent="0.25">
      <c r="A757" s="54"/>
      <c r="B757" s="48"/>
      <c r="D757" s="44"/>
      <c r="E757" s="55"/>
      <c r="F757" s="44"/>
      <c r="G757" s="67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</row>
    <row r="758" spans="1:30" ht="23.25" x14ac:dyDescent="0.25">
      <c r="A758" s="54"/>
      <c r="B758" s="48"/>
      <c r="D758" s="44"/>
      <c r="E758" s="55"/>
      <c r="F758" s="44"/>
      <c r="G758" s="67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</row>
    <row r="759" spans="1:30" ht="23.25" x14ac:dyDescent="0.25">
      <c r="A759" s="54"/>
      <c r="B759" s="48"/>
      <c r="D759" s="44"/>
      <c r="E759" s="55"/>
      <c r="F759" s="44"/>
      <c r="G759" s="67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</row>
    <row r="760" spans="1:30" ht="23.25" x14ac:dyDescent="0.25">
      <c r="A760" s="54"/>
      <c r="B760" s="48"/>
      <c r="D760" s="44"/>
      <c r="E760" s="55"/>
      <c r="F760" s="44"/>
      <c r="G760" s="67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</row>
    <row r="761" spans="1:30" ht="23.25" x14ac:dyDescent="0.25">
      <c r="A761" s="54"/>
      <c r="B761" s="48"/>
      <c r="D761" s="44"/>
      <c r="E761" s="55"/>
      <c r="F761" s="44"/>
      <c r="G761" s="67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</row>
    <row r="762" spans="1:30" ht="23.25" x14ac:dyDescent="0.25">
      <c r="A762" s="54"/>
      <c r="B762" s="48"/>
      <c r="D762" s="44"/>
      <c r="E762" s="55"/>
      <c r="F762" s="44"/>
      <c r="G762" s="67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</row>
    <row r="763" spans="1:30" ht="23.25" x14ac:dyDescent="0.25">
      <c r="A763" s="54"/>
      <c r="B763" s="48"/>
      <c r="D763" s="44"/>
      <c r="E763" s="55"/>
      <c r="F763" s="44"/>
      <c r="G763" s="67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</row>
    <row r="764" spans="1:30" ht="23.25" x14ac:dyDescent="0.25">
      <c r="A764" s="54"/>
      <c r="B764" s="48"/>
      <c r="D764" s="44"/>
      <c r="E764" s="55"/>
      <c r="F764" s="44"/>
      <c r="G764" s="67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</row>
    <row r="765" spans="1:30" ht="23.25" x14ac:dyDescent="0.25">
      <c r="A765" s="54"/>
      <c r="B765" s="48"/>
      <c r="D765" s="44"/>
      <c r="E765" s="55"/>
      <c r="F765" s="44"/>
      <c r="G765" s="67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</row>
    <row r="766" spans="1:30" ht="23.25" x14ac:dyDescent="0.25">
      <c r="A766" s="54"/>
      <c r="B766" s="48"/>
      <c r="D766" s="44"/>
      <c r="E766" s="55"/>
      <c r="F766" s="44"/>
      <c r="G766" s="67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</row>
    <row r="767" spans="1:30" ht="23.25" x14ac:dyDescent="0.25">
      <c r="A767" s="54"/>
      <c r="B767" s="48"/>
      <c r="D767" s="44"/>
      <c r="E767" s="55"/>
      <c r="F767" s="44"/>
      <c r="G767" s="67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</row>
    <row r="768" spans="1:30" ht="23.25" x14ac:dyDescent="0.25">
      <c r="A768" s="54"/>
      <c r="B768" s="48"/>
      <c r="D768" s="44"/>
      <c r="E768" s="55"/>
      <c r="F768" s="44"/>
      <c r="G768" s="67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</row>
    <row r="769" spans="1:30" ht="23.25" x14ac:dyDescent="0.25">
      <c r="A769" s="54"/>
      <c r="B769" s="48"/>
      <c r="D769" s="44"/>
      <c r="E769" s="55"/>
      <c r="F769" s="44"/>
      <c r="G769" s="67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</row>
    <row r="770" spans="1:30" ht="23.25" x14ac:dyDescent="0.25">
      <c r="A770" s="54"/>
      <c r="B770" s="48"/>
      <c r="D770" s="44"/>
      <c r="E770" s="55"/>
      <c r="F770" s="44"/>
      <c r="G770" s="67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</row>
    <row r="771" spans="1:30" ht="23.25" x14ac:dyDescent="0.25">
      <c r="A771" s="54"/>
      <c r="B771" s="48"/>
      <c r="D771" s="44"/>
      <c r="E771" s="55"/>
      <c r="F771" s="44"/>
      <c r="G771" s="67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</row>
    <row r="772" spans="1:30" ht="23.25" x14ac:dyDescent="0.25">
      <c r="A772" s="54"/>
      <c r="B772" s="48"/>
      <c r="D772" s="44"/>
      <c r="E772" s="55"/>
      <c r="F772" s="44"/>
      <c r="G772" s="67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</row>
    <row r="773" spans="1:30" ht="23.25" x14ac:dyDescent="0.25">
      <c r="A773" s="54"/>
      <c r="B773" s="48"/>
      <c r="D773" s="44"/>
      <c r="E773" s="55"/>
      <c r="F773" s="44"/>
      <c r="G773" s="67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</row>
    <row r="774" spans="1:30" ht="23.25" x14ac:dyDescent="0.25">
      <c r="A774" s="54"/>
      <c r="B774" s="48"/>
      <c r="D774" s="44"/>
      <c r="E774" s="55"/>
      <c r="F774" s="44"/>
      <c r="G774" s="67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</row>
    <row r="775" spans="1:30" ht="23.25" x14ac:dyDescent="0.25">
      <c r="A775" s="54"/>
      <c r="B775" s="48"/>
      <c r="D775" s="44"/>
      <c r="E775" s="55"/>
      <c r="F775" s="44"/>
      <c r="G775" s="67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</row>
    <row r="776" spans="1:30" ht="23.25" x14ac:dyDescent="0.25">
      <c r="A776" s="54"/>
      <c r="B776" s="48"/>
      <c r="D776" s="44"/>
      <c r="E776" s="55"/>
      <c r="F776" s="44"/>
      <c r="G776" s="67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</row>
    <row r="777" spans="1:30" ht="23.25" x14ac:dyDescent="0.25">
      <c r="A777" s="54"/>
      <c r="B777" s="48"/>
      <c r="D777" s="44"/>
      <c r="E777" s="55"/>
      <c r="F777" s="44"/>
      <c r="G777" s="67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</row>
    <row r="778" spans="1:30" ht="23.25" x14ac:dyDescent="0.25">
      <c r="A778" s="54"/>
      <c r="B778" s="48"/>
      <c r="D778" s="44"/>
      <c r="E778" s="55"/>
      <c r="F778" s="44"/>
      <c r="G778" s="67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</row>
    <row r="779" spans="1:30" ht="23.25" x14ac:dyDescent="0.25">
      <c r="A779" s="54"/>
      <c r="B779" s="48"/>
      <c r="D779" s="44"/>
      <c r="E779" s="55"/>
      <c r="F779" s="44"/>
      <c r="G779" s="67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</row>
    <row r="780" spans="1:30" ht="23.25" x14ac:dyDescent="0.25">
      <c r="A780" s="54"/>
      <c r="B780" s="48"/>
      <c r="D780" s="44"/>
      <c r="E780" s="55"/>
      <c r="F780" s="44"/>
      <c r="G780" s="67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</row>
    <row r="781" spans="1:30" ht="23.25" x14ac:dyDescent="0.25">
      <c r="A781" s="54"/>
      <c r="B781" s="48"/>
      <c r="D781" s="44"/>
      <c r="E781" s="55"/>
      <c r="F781" s="44"/>
      <c r="G781" s="67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</row>
    <row r="782" spans="1:30" ht="23.25" x14ac:dyDescent="0.25">
      <c r="A782" s="54"/>
      <c r="B782" s="48"/>
      <c r="D782" s="44"/>
      <c r="E782" s="55"/>
      <c r="F782" s="44"/>
      <c r="G782" s="67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</row>
    <row r="783" spans="1:30" ht="23.25" x14ac:dyDescent="0.25">
      <c r="A783" s="54"/>
      <c r="B783" s="48"/>
      <c r="D783" s="44"/>
      <c r="E783" s="55"/>
      <c r="F783" s="44"/>
      <c r="G783" s="67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</row>
    <row r="784" spans="1:30" ht="23.25" x14ac:dyDescent="0.25">
      <c r="A784" s="54"/>
      <c r="B784" s="48"/>
      <c r="D784" s="44"/>
      <c r="E784" s="55"/>
      <c r="F784" s="44"/>
      <c r="G784" s="67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</row>
    <row r="785" spans="1:30" ht="23.25" x14ac:dyDescent="0.25">
      <c r="A785" s="54"/>
      <c r="B785" s="48"/>
      <c r="D785" s="44"/>
      <c r="E785" s="55"/>
      <c r="F785" s="44"/>
      <c r="G785" s="67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</row>
    <row r="786" spans="1:30" ht="23.25" x14ac:dyDescent="0.25">
      <c r="A786" s="54"/>
      <c r="B786" s="48"/>
      <c r="D786" s="44"/>
      <c r="E786" s="55"/>
      <c r="F786" s="44"/>
      <c r="G786" s="67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</row>
    <row r="787" spans="1:30" ht="23.25" x14ac:dyDescent="0.25">
      <c r="A787" s="54"/>
      <c r="B787" s="48"/>
      <c r="D787" s="44"/>
      <c r="E787" s="55"/>
      <c r="F787" s="44"/>
      <c r="G787" s="67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</row>
    <row r="788" spans="1:30" ht="23.25" x14ac:dyDescent="0.25">
      <c r="A788" s="54"/>
      <c r="B788" s="48"/>
      <c r="D788" s="44"/>
      <c r="E788" s="55"/>
      <c r="F788" s="44"/>
      <c r="G788" s="67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</row>
    <row r="789" spans="1:30" ht="23.25" x14ac:dyDescent="0.25">
      <c r="A789" s="54"/>
      <c r="B789" s="48"/>
      <c r="D789" s="44"/>
      <c r="E789" s="55"/>
      <c r="F789" s="44"/>
      <c r="G789" s="67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</row>
    <row r="790" spans="1:30" ht="23.25" x14ac:dyDescent="0.25">
      <c r="A790" s="54"/>
      <c r="B790" s="48"/>
      <c r="D790" s="44"/>
      <c r="E790" s="55"/>
      <c r="F790" s="44"/>
      <c r="G790" s="67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</row>
    <row r="791" spans="1:30" ht="23.25" x14ac:dyDescent="0.25">
      <c r="A791" s="54"/>
      <c r="B791" s="48"/>
      <c r="D791" s="44"/>
      <c r="E791" s="55"/>
      <c r="F791" s="44"/>
      <c r="G791" s="67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</row>
    <row r="792" spans="1:30" ht="23.25" x14ac:dyDescent="0.25">
      <c r="A792" s="54"/>
      <c r="B792" s="48"/>
      <c r="D792" s="44"/>
      <c r="E792" s="55"/>
      <c r="F792" s="44"/>
      <c r="G792" s="67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</row>
    <row r="793" spans="1:30" ht="23.25" x14ac:dyDescent="0.25">
      <c r="A793" s="54"/>
      <c r="B793" s="48"/>
      <c r="D793" s="44"/>
      <c r="E793" s="55"/>
      <c r="F793" s="44"/>
      <c r="G793" s="67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</row>
    <row r="794" spans="1:30" ht="23.25" x14ac:dyDescent="0.25">
      <c r="A794" s="54"/>
      <c r="B794" s="48"/>
      <c r="D794" s="44"/>
      <c r="E794" s="55"/>
      <c r="F794" s="44"/>
      <c r="G794" s="67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</row>
    <row r="795" spans="1:30" ht="23.25" x14ac:dyDescent="0.25">
      <c r="A795" s="54"/>
      <c r="B795" s="48"/>
      <c r="D795" s="44"/>
      <c r="E795" s="55"/>
      <c r="F795" s="44"/>
      <c r="G795" s="67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</row>
    <row r="796" spans="1:30" ht="23.25" x14ac:dyDescent="0.25">
      <c r="A796" s="54"/>
      <c r="B796" s="48"/>
      <c r="D796" s="44"/>
      <c r="E796" s="55"/>
      <c r="F796" s="44"/>
      <c r="G796" s="67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</row>
    <row r="797" spans="1:30" ht="23.25" x14ac:dyDescent="0.25">
      <c r="A797" s="54"/>
      <c r="B797" s="48"/>
      <c r="D797" s="44"/>
      <c r="E797" s="55"/>
      <c r="F797" s="44"/>
      <c r="G797" s="67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</row>
    <row r="798" spans="1:30" ht="23.25" x14ac:dyDescent="0.25">
      <c r="A798" s="54"/>
      <c r="B798" s="48"/>
      <c r="D798" s="44"/>
      <c r="E798" s="55"/>
      <c r="F798" s="44"/>
      <c r="G798" s="67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</row>
    <row r="799" spans="1:30" ht="23.25" x14ac:dyDescent="0.25">
      <c r="A799" s="54"/>
      <c r="B799" s="48"/>
      <c r="D799" s="44"/>
      <c r="E799" s="55"/>
      <c r="F799" s="44"/>
      <c r="G799" s="67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</row>
    <row r="800" spans="1:30" ht="23.25" x14ac:dyDescent="0.25">
      <c r="A800" s="54"/>
      <c r="B800" s="48"/>
      <c r="D800" s="44"/>
      <c r="E800" s="55"/>
      <c r="F800" s="44"/>
      <c r="G800" s="67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</row>
    <row r="801" spans="1:30" ht="23.25" x14ac:dyDescent="0.25">
      <c r="A801" s="54"/>
      <c r="B801" s="48"/>
      <c r="D801" s="44"/>
      <c r="E801" s="55"/>
      <c r="F801" s="44"/>
      <c r="G801" s="67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</row>
    <row r="802" spans="1:30" ht="23.25" x14ac:dyDescent="0.25">
      <c r="A802" s="54"/>
      <c r="B802" s="48"/>
      <c r="D802" s="44"/>
      <c r="E802" s="55"/>
      <c r="F802" s="44"/>
      <c r="G802" s="67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</row>
    <row r="803" spans="1:30" ht="23.25" x14ac:dyDescent="0.25">
      <c r="A803" s="54"/>
      <c r="B803" s="48"/>
      <c r="D803" s="44"/>
      <c r="E803" s="55"/>
      <c r="F803" s="44"/>
      <c r="G803" s="67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</row>
    <row r="804" spans="1:30" ht="23.25" x14ac:dyDescent="0.25">
      <c r="A804" s="54"/>
      <c r="B804" s="48"/>
      <c r="D804" s="44"/>
      <c r="E804" s="55"/>
      <c r="F804" s="44"/>
      <c r="G804" s="67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</row>
    <row r="805" spans="1:30" ht="23.25" x14ac:dyDescent="0.25">
      <c r="A805" s="54"/>
      <c r="B805" s="48"/>
      <c r="D805" s="44"/>
      <c r="E805" s="55"/>
      <c r="F805" s="44"/>
      <c r="G805" s="67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</row>
    <row r="806" spans="1:30" ht="23.25" x14ac:dyDescent="0.25">
      <c r="A806" s="54"/>
      <c r="B806" s="48"/>
      <c r="D806" s="44"/>
      <c r="E806" s="55"/>
      <c r="F806" s="44"/>
      <c r="G806" s="67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</row>
    <row r="807" spans="1:30" ht="23.25" x14ac:dyDescent="0.25">
      <c r="A807" s="54"/>
      <c r="B807" s="48"/>
      <c r="D807" s="44"/>
      <c r="E807" s="55"/>
      <c r="F807" s="44"/>
      <c r="G807" s="67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</row>
    <row r="808" spans="1:30" ht="23.25" x14ac:dyDescent="0.25">
      <c r="A808" s="54"/>
      <c r="B808" s="48"/>
      <c r="D808" s="44"/>
      <c r="E808" s="55"/>
      <c r="F808" s="44"/>
      <c r="G808" s="67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</row>
    <row r="809" spans="1:30" ht="23.25" x14ac:dyDescent="0.25">
      <c r="A809" s="54"/>
      <c r="B809" s="48"/>
      <c r="D809" s="44"/>
      <c r="E809" s="55"/>
      <c r="F809" s="44"/>
      <c r="G809" s="67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</row>
    <row r="810" spans="1:30" ht="23.25" x14ac:dyDescent="0.25">
      <c r="A810" s="54"/>
      <c r="B810" s="48"/>
      <c r="D810" s="44"/>
      <c r="E810" s="55"/>
      <c r="F810" s="44"/>
      <c r="G810" s="67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</row>
    <row r="811" spans="1:30" ht="23.25" x14ac:dyDescent="0.25">
      <c r="A811" s="54"/>
      <c r="B811" s="48"/>
      <c r="D811" s="44"/>
      <c r="E811" s="55"/>
      <c r="F811" s="44"/>
      <c r="G811" s="67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</row>
    <row r="812" spans="1:30" ht="23.25" x14ac:dyDescent="0.25">
      <c r="A812" s="54"/>
      <c r="B812" s="48"/>
      <c r="D812" s="44"/>
      <c r="E812" s="55"/>
      <c r="F812" s="44"/>
      <c r="G812" s="67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</row>
    <row r="813" spans="1:30" ht="23.25" x14ac:dyDescent="0.25">
      <c r="A813" s="54"/>
      <c r="B813" s="48"/>
      <c r="D813" s="44"/>
      <c r="E813" s="55"/>
      <c r="F813" s="44"/>
      <c r="G813" s="67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</row>
    <row r="814" spans="1:30" ht="23.25" x14ac:dyDescent="0.25">
      <c r="A814" s="54"/>
      <c r="B814" s="48"/>
      <c r="D814" s="44"/>
      <c r="E814" s="55"/>
      <c r="F814" s="44"/>
      <c r="G814" s="67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</row>
    <row r="815" spans="1:30" ht="23.25" x14ac:dyDescent="0.25">
      <c r="A815" s="54"/>
      <c r="B815" s="48"/>
      <c r="D815" s="44"/>
      <c r="E815" s="55"/>
      <c r="F815" s="44"/>
      <c r="G815" s="67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</row>
    <row r="816" spans="1:30" ht="23.25" x14ac:dyDescent="0.25">
      <c r="A816" s="54"/>
      <c r="B816" s="48"/>
      <c r="D816" s="44"/>
      <c r="E816" s="55"/>
      <c r="F816" s="44"/>
      <c r="G816" s="67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</row>
    <row r="817" spans="1:30" ht="23.25" x14ac:dyDescent="0.25">
      <c r="A817" s="54"/>
      <c r="B817" s="48"/>
      <c r="D817" s="44"/>
      <c r="E817" s="55"/>
      <c r="F817" s="44"/>
      <c r="G817" s="67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</row>
    <row r="818" spans="1:30" ht="23.25" x14ac:dyDescent="0.25">
      <c r="A818" s="54"/>
      <c r="B818" s="48"/>
      <c r="D818" s="44"/>
      <c r="E818" s="55"/>
      <c r="F818" s="44"/>
      <c r="G818" s="67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</row>
    <row r="819" spans="1:30" ht="23.25" x14ac:dyDescent="0.25">
      <c r="A819" s="54"/>
      <c r="B819" s="48"/>
      <c r="D819" s="44"/>
      <c r="E819" s="55"/>
      <c r="F819" s="44"/>
      <c r="G819" s="67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</row>
    <row r="820" spans="1:30" ht="23.25" x14ac:dyDescent="0.25">
      <c r="A820" s="54"/>
      <c r="B820" s="48"/>
      <c r="D820" s="44"/>
      <c r="E820" s="55"/>
      <c r="F820" s="44"/>
      <c r="G820" s="67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</row>
    <row r="821" spans="1:30" ht="23.25" x14ac:dyDescent="0.25">
      <c r="A821" s="54"/>
      <c r="B821" s="48"/>
      <c r="D821" s="44"/>
      <c r="E821" s="55"/>
      <c r="F821" s="44"/>
      <c r="G821" s="67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</row>
    <row r="822" spans="1:30" ht="23.25" x14ac:dyDescent="0.25">
      <c r="A822" s="54"/>
      <c r="B822" s="48"/>
      <c r="D822" s="44"/>
      <c r="E822" s="55"/>
      <c r="F822" s="44"/>
      <c r="G822" s="67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</row>
    <row r="823" spans="1:30" ht="23.25" x14ac:dyDescent="0.25">
      <c r="A823" s="54"/>
      <c r="B823" s="48"/>
      <c r="D823" s="44"/>
      <c r="E823" s="55"/>
      <c r="F823" s="44"/>
      <c r="G823" s="67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</row>
    <row r="824" spans="1:30" ht="23.25" x14ac:dyDescent="0.25">
      <c r="A824" s="54"/>
      <c r="B824" s="48"/>
      <c r="D824" s="44"/>
      <c r="E824" s="55"/>
      <c r="F824" s="44"/>
      <c r="G824" s="67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</row>
    <row r="825" spans="1:30" ht="23.25" x14ac:dyDescent="0.25">
      <c r="A825" s="54"/>
      <c r="B825" s="48"/>
      <c r="D825" s="44"/>
      <c r="E825" s="55"/>
      <c r="F825" s="44"/>
      <c r="G825" s="67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</row>
    <row r="826" spans="1:30" ht="23.25" x14ac:dyDescent="0.25">
      <c r="A826" s="54"/>
      <c r="B826" s="48"/>
      <c r="D826" s="44"/>
      <c r="E826" s="55"/>
      <c r="F826" s="44"/>
      <c r="G826" s="67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</row>
    <row r="827" spans="1:30" ht="23.25" x14ac:dyDescent="0.25">
      <c r="A827" s="54"/>
      <c r="B827" s="48"/>
      <c r="D827" s="44"/>
      <c r="E827" s="55"/>
      <c r="F827" s="44"/>
      <c r="G827" s="67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</row>
    <row r="828" spans="1:30" ht="23.25" x14ac:dyDescent="0.25">
      <c r="A828" s="54"/>
      <c r="B828" s="48"/>
      <c r="D828" s="44"/>
      <c r="E828" s="55"/>
      <c r="F828" s="44"/>
      <c r="G828" s="67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</row>
    <row r="829" spans="1:30" ht="23.25" x14ac:dyDescent="0.25">
      <c r="A829" s="54"/>
      <c r="B829" s="48"/>
      <c r="D829" s="44"/>
      <c r="E829" s="55"/>
      <c r="F829" s="44"/>
      <c r="G829" s="67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</row>
    <row r="830" spans="1:30" ht="23.25" x14ac:dyDescent="0.25">
      <c r="A830" s="54"/>
      <c r="B830" s="48"/>
      <c r="D830" s="44"/>
      <c r="E830" s="55"/>
      <c r="F830" s="44"/>
      <c r="G830" s="67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</row>
    <row r="831" spans="1:30" ht="23.25" x14ac:dyDescent="0.25">
      <c r="A831" s="54"/>
      <c r="B831" s="48"/>
      <c r="D831" s="44"/>
      <c r="E831" s="55"/>
      <c r="F831" s="44"/>
      <c r="G831" s="67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</row>
    <row r="832" spans="1:30" ht="23.25" x14ac:dyDescent="0.25">
      <c r="A832" s="54"/>
      <c r="B832" s="48"/>
      <c r="D832" s="44"/>
      <c r="E832" s="55"/>
      <c r="F832" s="44"/>
      <c r="G832" s="67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</row>
    <row r="833" spans="1:30" ht="23.25" x14ac:dyDescent="0.25">
      <c r="A833" s="54"/>
      <c r="B833" s="48"/>
      <c r="D833" s="44"/>
      <c r="E833" s="55"/>
      <c r="F833" s="44"/>
      <c r="G833" s="67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</row>
    <row r="834" spans="1:30" ht="23.25" x14ac:dyDescent="0.25">
      <c r="A834" s="54"/>
      <c r="B834" s="48"/>
      <c r="D834" s="44"/>
      <c r="E834" s="55"/>
      <c r="F834" s="44"/>
      <c r="G834" s="67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</row>
    <row r="835" spans="1:30" ht="23.25" x14ac:dyDescent="0.25">
      <c r="A835" s="54"/>
      <c r="B835" s="48"/>
      <c r="D835" s="44"/>
      <c r="E835" s="55"/>
      <c r="F835" s="44"/>
      <c r="G835" s="67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</row>
    <row r="836" spans="1:30" ht="23.25" x14ac:dyDescent="0.25">
      <c r="A836" s="54"/>
      <c r="B836" s="48"/>
      <c r="D836" s="44"/>
      <c r="E836" s="55"/>
      <c r="F836" s="44"/>
      <c r="G836" s="67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</row>
    <row r="837" spans="1:30" ht="23.25" x14ac:dyDescent="0.25">
      <c r="A837" s="54"/>
      <c r="B837" s="48"/>
      <c r="D837" s="44"/>
      <c r="E837" s="55"/>
      <c r="F837" s="44"/>
      <c r="G837" s="67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</row>
    <row r="838" spans="1:30" ht="23.25" x14ac:dyDescent="0.25">
      <c r="A838" s="54"/>
      <c r="B838" s="48"/>
      <c r="D838" s="44"/>
      <c r="E838" s="55"/>
      <c r="F838" s="44"/>
      <c r="G838" s="67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</row>
    <row r="839" spans="1:30" ht="23.25" x14ac:dyDescent="0.25">
      <c r="A839" s="54"/>
      <c r="B839" s="48"/>
      <c r="D839" s="44"/>
      <c r="E839" s="55"/>
      <c r="F839" s="44"/>
      <c r="G839" s="67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</row>
    <row r="840" spans="1:30" ht="23.25" x14ac:dyDescent="0.25">
      <c r="A840" s="54"/>
      <c r="B840" s="48"/>
      <c r="D840" s="44"/>
      <c r="E840" s="55"/>
      <c r="F840" s="44"/>
      <c r="G840" s="67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</row>
    <row r="841" spans="1:30" ht="23.25" x14ac:dyDescent="0.25">
      <c r="A841" s="54"/>
      <c r="B841" s="48"/>
      <c r="D841" s="44"/>
      <c r="E841" s="55"/>
      <c r="F841" s="44"/>
      <c r="G841" s="67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</row>
    <row r="842" spans="1:30" ht="23.25" x14ac:dyDescent="0.25">
      <c r="A842" s="54"/>
      <c r="B842" s="48"/>
      <c r="D842" s="44"/>
      <c r="E842" s="55"/>
      <c r="F842" s="44"/>
      <c r="G842" s="67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</row>
    <row r="843" spans="1:30" ht="23.25" x14ac:dyDescent="0.25">
      <c r="A843" s="54"/>
      <c r="B843" s="48"/>
      <c r="D843" s="44"/>
      <c r="E843" s="55"/>
      <c r="F843" s="44"/>
      <c r="G843" s="67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</row>
    <row r="844" spans="1:30" ht="23.25" x14ac:dyDescent="0.25">
      <c r="A844" s="54"/>
      <c r="B844" s="48"/>
      <c r="D844" s="44"/>
      <c r="E844" s="55"/>
      <c r="F844" s="44"/>
      <c r="G844" s="67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</row>
    <row r="845" spans="1:30" ht="23.25" x14ac:dyDescent="0.25">
      <c r="A845" s="54"/>
      <c r="B845" s="48"/>
      <c r="D845" s="44"/>
      <c r="E845" s="55"/>
      <c r="F845" s="44"/>
      <c r="G845" s="67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</row>
    <row r="846" spans="1:30" ht="23.25" x14ac:dyDescent="0.25">
      <c r="A846" s="54"/>
      <c r="B846" s="48"/>
      <c r="D846" s="44"/>
      <c r="E846" s="55"/>
      <c r="F846" s="44"/>
      <c r="G846" s="67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</row>
    <row r="847" spans="1:30" ht="23.25" x14ac:dyDescent="0.25">
      <c r="A847" s="54"/>
      <c r="B847" s="48"/>
      <c r="D847" s="44"/>
      <c r="E847" s="55"/>
      <c r="F847" s="44"/>
      <c r="G847" s="67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</row>
    <row r="848" spans="1:30" ht="23.25" x14ac:dyDescent="0.25">
      <c r="A848" s="54"/>
      <c r="B848" s="48"/>
      <c r="D848" s="44"/>
      <c r="E848" s="55"/>
      <c r="F848" s="44"/>
      <c r="G848" s="67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</row>
    <row r="849" spans="1:30" ht="23.25" x14ac:dyDescent="0.25">
      <c r="A849" s="54"/>
      <c r="B849" s="48"/>
      <c r="D849" s="44"/>
      <c r="E849" s="55"/>
      <c r="F849" s="44"/>
      <c r="G849" s="67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</row>
    <row r="850" spans="1:30" ht="23.25" x14ac:dyDescent="0.25">
      <c r="A850" s="54"/>
      <c r="B850" s="48"/>
      <c r="D850" s="44"/>
      <c r="E850" s="55"/>
      <c r="F850" s="44"/>
      <c r="G850" s="67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</row>
    <row r="851" spans="1:30" ht="23.25" x14ac:dyDescent="0.25">
      <c r="A851" s="54"/>
      <c r="B851" s="48"/>
      <c r="D851" s="44"/>
      <c r="E851" s="55"/>
      <c r="F851" s="44"/>
      <c r="G851" s="67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</row>
    <row r="852" spans="1:30" ht="23.25" x14ac:dyDescent="0.25">
      <c r="A852" s="54"/>
      <c r="B852" s="48"/>
      <c r="D852" s="44"/>
      <c r="E852" s="55"/>
      <c r="F852" s="44"/>
      <c r="G852" s="67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</row>
    <row r="853" spans="1:30" ht="23.25" x14ac:dyDescent="0.25">
      <c r="A853" s="54"/>
      <c r="B853" s="48"/>
      <c r="D853" s="44"/>
      <c r="E853" s="55"/>
      <c r="F853" s="44"/>
      <c r="G853" s="67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</row>
    <row r="854" spans="1:30" ht="23.25" x14ac:dyDescent="0.25">
      <c r="A854" s="54"/>
      <c r="B854" s="48"/>
      <c r="D854" s="44"/>
      <c r="E854" s="55"/>
      <c r="F854" s="44"/>
      <c r="G854" s="67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</row>
    <row r="855" spans="1:30" ht="23.25" x14ac:dyDescent="0.25">
      <c r="A855" s="54"/>
      <c r="B855" s="48"/>
      <c r="D855" s="44"/>
      <c r="E855" s="55"/>
      <c r="F855" s="44"/>
      <c r="G855" s="67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</row>
    <row r="856" spans="1:30" ht="23.25" x14ac:dyDescent="0.25">
      <c r="A856" s="54"/>
      <c r="B856" s="48"/>
      <c r="D856" s="44"/>
      <c r="E856" s="55"/>
      <c r="F856" s="44"/>
      <c r="G856" s="67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</row>
    <row r="857" spans="1:30" ht="23.25" x14ac:dyDescent="0.25">
      <c r="A857" s="54"/>
      <c r="B857" s="48"/>
      <c r="D857" s="44"/>
      <c r="E857" s="55"/>
      <c r="F857" s="44"/>
      <c r="G857" s="67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</row>
    <row r="858" spans="1:30" ht="23.25" x14ac:dyDescent="0.25">
      <c r="A858" s="54"/>
      <c r="B858" s="48"/>
      <c r="D858" s="44"/>
      <c r="E858" s="55"/>
      <c r="F858" s="44"/>
      <c r="G858" s="67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</row>
    <row r="859" spans="1:30" ht="23.25" x14ac:dyDescent="0.25">
      <c r="A859" s="54"/>
      <c r="B859" s="48"/>
      <c r="D859" s="44"/>
      <c r="E859" s="55"/>
      <c r="F859" s="44"/>
      <c r="G859" s="67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</row>
    <row r="860" spans="1:30" ht="23.25" x14ac:dyDescent="0.25">
      <c r="A860" s="54"/>
      <c r="B860" s="48"/>
      <c r="D860" s="44"/>
      <c r="E860" s="55"/>
      <c r="F860" s="44"/>
      <c r="G860" s="67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</row>
    <row r="861" spans="1:30" ht="23.25" x14ac:dyDescent="0.25">
      <c r="A861" s="54"/>
      <c r="B861" s="48"/>
      <c r="D861" s="44"/>
      <c r="E861" s="55"/>
      <c r="F861" s="44"/>
      <c r="G861" s="67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</row>
    <row r="862" spans="1:30" ht="23.25" x14ac:dyDescent="0.25">
      <c r="A862" s="54"/>
      <c r="B862" s="48"/>
      <c r="D862" s="44"/>
      <c r="E862" s="55"/>
      <c r="F862" s="44"/>
      <c r="G862" s="67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</row>
    <row r="863" spans="1:30" ht="23.25" x14ac:dyDescent="0.25">
      <c r="A863" s="54"/>
      <c r="B863" s="48"/>
      <c r="D863" s="44"/>
      <c r="E863" s="55"/>
      <c r="F863" s="44"/>
      <c r="G863" s="67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</row>
    <row r="864" spans="1:30" ht="23.25" x14ac:dyDescent="0.25">
      <c r="A864" s="54"/>
      <c r="B864" s="48"/>
      <c r="D864" s="44"/>
      <c r="E864" s="55"/>
      <c r="F864" s="44"/>
      <c r="G864" s="67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</row>
    <row r="865" spans="1:30" ht="23.25" x14ac:dyDescent="0.25">
      <c r="A865" s="54"/>
      <c r="B865" s="48"/>
      <c r="D865" s="44"/>
      <c r="E865" s="55"/>
      <c r="F865" s="44"/>
      <c r="G865" s="67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</row>
    <row r="866" spans="1:30" ht="23.25" x14ac:dyDescent="0.25">
      <c r="A866" s="54"/>
      <c r="B866" s="48"/>
      <c r="D866" s="44"/>
      <c r="E866" s="55"/>
      <c r="F866" s="44"/>
      <c r="G866" s="67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</row>
    <row r="867" spans="1:30" ht="23.25" x14ac:dyDescent="0.25">
      <c r="A867" s="54"/>
      <c r="B867" s="48"/>
      <c r="D867" s="44"/>
      <c r="E867" s="55"/>
      <c r="F867" s="44"/>
      <c r="G867" s="67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</row>
    <row r="868" spans="1:30" ht="23.25" x14ac:dyDescent="0.25">
      <c r="A868" s="54"/>
      <c r="B868" s="48"/>
      <c r="D868" s="44"/>
      <c r="E868" s="55"/>
      <c r="F868" s="44"/>
      <c r="G868" s="67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</row>
    <row r="869" spans="1:30" ht="23.25" x14ac:dyDescent="0.25">
      <c r="A869" s="54"/>
      <c r="B869" s="48"/>
      <c r="D869" s="44"/>
      <c r="E869" s="55"/>
      <c r="F869" s="44"/>
      <c r="G869" s="67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</row>
    <row r="870" spans="1:30" ht="23.25" x14ac:dyDescent="0.25">
      <c r="A870" s="54"/>
      <c r="B870" s="48"/>
      <c r="D870" s="44"/>
      <c r="E870" s="55"/>
      <c r="F870" s="44"/>
      <c r="G870" s="67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</row>
    <row r="871" spans="1:30" ht="23.25" x14ac:dyDescent="0.25">
      <c r="A871" s="54"/>
      <c r="B871" s="48"/>
      <c r="D871" s="44"/>
      <c r="E871" s="55"/>
      <c r="F871" s="44"/>
      <c r="G871" s="67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</row>
    <row r="872" spans="1:30" ht="23.25" x14ac:dyDescent="0.25">
      <c r="A872" s="54"/>
      <c r="B872" s="48"/>
      <c r="D872" s="44"/>
      <c r="E872" s="55"/>
      <c r="F872" s="44"/>
      <c r="G872" s="67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</row>
    <row r="873" spans="1:30" ht="23.25" x14ac:dyDescent="0.25">
      <c r="A873" s="54"/>
      <c r="B873" s="48"/>
      <c r="D873" s="44"/>
      <c r="E873" s="55"/>
      <c r="F873" s="44"/>
      <c r="G873" s="67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</row>
    <row r="874" spans="1:30" ht="23.25" x14ac:dyDescent="0.25">
      <c r="A874" s="54"/>
      <c r="B874" s="48"/>
      <c r="D874" s="44"/>
      <c r="E874" s="55"/>
      <c r="F874" s="44"/>
      <c r="G874" s="67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</row>
    <row r="875" spans="1:30" ht="23.25" x14ac:dyDescent="0.25">
      <c r="A875" s="54"/>
      <c r="B875" s="48"/>
      <c r="D875" s="44"/>
      <c r="E875" s="55"/>
      <c r="F875" s="44"/>
      <c r="G875" s="67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</row>
    <row r="876" spans="1:30" ht="23.25" x14ac:dyDescent="0.25">
      <c r="A876" s="54"/>
      <c r="B876" s="48"/>
      <c r="D876" s="44"/>
      <c r="E876" s="55"/>
      <c r="F876" s="44"/>
      <c r="G876" s="67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</row>
    <row r="877" spans="1:30" ht="23.25" x14ac:dyDescent="0.25">
      <c r="A877" s="54"/>
      <c r="B877" s="48"/>
      <c r="D877" s="44"/>
      <c r="E877" s="55"/>
      <c r="F877" s="44"/>
      <c r="G877" s="67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</row>
    <row r="878" spans="1:30" ht="23.25" x14ac:dyDescent="0.25">
      <c r="A878" s="54"/>
      <c r="B878" s="48"/>
      <c r="D878" s="44"/>
      <c r="E878" s="55"/>
      <c r="F878" s="44"/>
      <c r="G878" s="67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</row>
    <row r="879" spans="1:30" ht="23.25" x14ac:dyDescent="0.25">
      <c r="A879" s="54"/>
      <c r="B879" s="48"/>
      <c r="D879" s="44"/>
      <c r="E879" s="55"/>
      <c r="F879" s="44"/>
      <c r="G879" s="67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</row>
    <row r="880" spans="1:30" ht="23.25" x14ac:dyDescent="0.25">
      <c r="A880" s="54"/>
      <c r="B880" s="48"/>
      <c r="D880" s="44"/>
      <c r="E880" s="55"/>
      <c r="F880" s="44"/>
      <c r="G880" s="67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</row>
    <row r="881" spans="1:30" ht="23.25" x14ac:dyDescent="0.25">
      <c r="A881" s="54"/>
      <c r="B881" s="48"/>
      <c r="D881" s="44"/>
      <c r="E881" s="55"/>
      <c r="F881" s="44"/>
      <c r="G881" s="67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</row>
    <row r="882" spans="1:30" ht="23.25" x14ac:dyDescent="0.25">
      <c r="A882" s="54"/>
      <c r="B882" s="48"/>
      <c r="D882" s="44"/>
      <c r="E882" s="55"/>
      <c r="F882" s="44"/>
      <c r="G882" s="67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</row>
    <row r="883" spans="1:30" ht="23.25" x14ac:dyDescent="0.25">
      <c r="A883" s="54"/>
      <c r="B883" s="48"/>
      <c r="D883" s="44"/>
      <c r="E883" s="55"/>
      <c r="F883" s="44"/>
      <c r="G883" s="67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</row>
    <row r="884" spans="1:30" ht="23.25" x14ac:dyDescent="0.25">
      <c r="A884" s="54"/>
      <c r="B884" s="48"/>
      <c r="D884" s="44"/>
      <c r="E884" s="55"/>
      <c r="F884" s="44"/>
      <c r="G884" s="67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</row>
    <row r="885" spans="1:30" ht="23.25" x14ac:dyDescent="0.25">
      <c r="A885" s="54"/>
      <c r="B885" s="48"/>
      <c r="D885" s="44"/>
      <c r="E885" s="55"/>
      <c r="F885" s="44"/>
      <c r="G885" s="67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</row>
    <row r="886" spans="1:30" ht="23.25" x14ac:dyDescent="0.25">
      <c r="A886" s="54"/>
      <c r="B886" s="48"/>
      <c r="D886" s="44"/>
      <c r="E886" s="55"/>
      <c r="F886" s="44"/>
      <c r="G886" s="67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</row>
    <row r="887" spans="1:30" ht="23.25" x14ac:dyDescent="0.25">
      <c r="A887" s="54"/>
      <c r="B887" s="48"/>
      <c r="D887" s="44"/>
      <c r="E887" s="55"/>
      <c r="F887" s="44"/>
      <c r="G887" s="67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</row>
    <row r="888" spans="1:30" ht="23.25" x14ac:dyDescent="0.25">
      <c r="A888" s="54"/>
      <c r="B888" s="48"/>
      <c r="D888" s="44"/>
      <c r="E888" s="55"/>
      <c r="F888" s="44"/>
      <c r="G888" s="67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</row>
    <row r="889" spans="1:30" ht="23.25" x14ac:dyDescent="0.25">
      <c r="A889" s="54"/>
      <c r="B889" s="48"/>
      <c r="D889" s="44"/>
      <c r="E889" s="55"/>
      <c r="F889" s="44"/>
      <c r="G889" s="67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</row>
    <row r="890" spans="1:30" ht="23.25" x14ac:dyDescent="0.25">
      <c r="A890" s="54"/>
      <c r="B890" s="48"/>
      <c r="D890" s="44"/>
      <c r="E890" s="55"/>
      <c r="F890" s="44"/>
      <c r="G890" s="67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</row>
    <row r="891" spans="1:30" ht="23.25" x14ac:dyDescent="0.25">
      <c r="A891" s="54"/>
      <c r="B891" s="48"/>
      <c r="D891" s="44"/>
      <c r="E891" s="55"/>
      <c r="F891" s="44"/>
      <c r="G891" s="67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</row>
    <row r="892" spans="1:30" ht="23.25" x14ac:dyDescent="0.25">
      <c r="A892" s="54"/>
      <c r="B892" s="48"/>
      <c r="D892" s="44"/>
      <c r="E892" s="55"/>
      <c r="F892" s="44"/>
      <c r="G892" s="67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</row>
    <row r="893" spans="1:30" ht="23.25" x14ac:dyDescent="0.25">
      <c r="A893" s="54"/>
      <c r="B893" s="48"/>
      <c r="D893" s="44"/>
      <c r="E893" s="55"/>
      <c r="F893" s="44"/>
      <c r="G893" s="67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</row>
    <row r="894" spans="1:30" ht="23.25" x14ac:dyDescent="0.25">
      <c r="A894" s="54"/>
      <c r="B894" s="48"/>
      <c r="D894" s="44"/>
      <c r="E894" s="55"/>
      <c r="F894" s="44"/>
      <c r="G894" s="67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</row>
    <row r="895" spans="1:30" ht="23.25" x14ac:dyDescent="0.25">
      <c r="A895" s="54"/>
      <c r="B895" s="48"/>
      <c r="D895" s="44"/>
      <c r="E895" s="55"/>
      <c r="F895" s="44"/>
      <c r="G895" s="67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</row>
    <row r="896" spans="1:30" ht="23.25" x14ac:dyDescent="0.25">
      <c r="A896" s="54"/>
      <c r="B896" s="48"/>
      <c r="D896" s="44"/>
      <c r="E896" s="55"/>
      <c r="F896" s="44"/>
      <c r="G896" s="67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</row>
    <row r="897" spans="1:30" ht="23.25" x14ac:dyDescent="0.25">
      <c r="A897" s="54"/>
      <c r="B897" s="48"/>
      <c r="D897" s="44"/>
      <c r="E897" s="55"/>
      <c r="F897" s="44"/>
      <c r="G897" s="67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</row>
    <row r="898" spans="1:30" ht="23.25" x14ac:dyDescent="0.25">
      <c r="A898" s="54"/>
      <c r="B898" s="48"/>
      <c r="D898" s="44"/>
      <c r="E898" s="55"/>
      <c r="F898" s="44"/>
      <c r="G898" s="67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</row>
    <row r="899" spans="1:30" ht="23.25" x14ac:dyDescent="0.25">
      <c r="A899" s="54"/>
      <c r="B899" s="48"/>
      <c r="D899" s="44"/>
      <c r="E899" s="55"/>
      <c r="F899" s="44"/>
      <c r="G899" s="67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</row>
    <row r="900" spans="1:30" ht="23.25" x14ac:dyDescent="0.25">
      <c r="A900" s="54"/>
      <c r="B900" s="48"/>
      <c r="D900" s="44"/>
      <c r="E900" s="55"/>
      <c r="F900" s="44"/>
      <c r="G900" s="67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</row>
    <row r="901" spans="1:30" ht="23.25" x14ac:dyDescent="0.25">
      <c r="A901" s="54"/>
      <c r="B901" s="48"/>
      <c r="D901" s="44"/>
      <c r="E901" s="55"/>
      <c r="F901" s="44"/>
      <c r="G901" s="67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</row>
    <row r="902" spans="1:30" ht="23.25" x14ac:dyDescent="0.25">
      <c r="A902" s="54"/>
      <c r="B902" s="48"/>
      <c r="D902" s="44"/>
      <c r="E902" s="55"/>
      <c r="F902" s="44"/>
      <c r="G902" s="67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</row>
    <row r="903" spans="1:30" ht="23.25" x14ac:dyDescent="0.25">
      <c r="A903" s="54"/>
      <c r="B903" s="48"/>
      <c r="D903" s="44"/>
      <c r="E903" s="55"/>
      <c r="F903" s="44"/>
      <c r="G903" s="67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</row>
    <row r="904" spans="1:30" ht="23.25" x14ac:dyDescent="0.25">
      <c r="A904" s="54"/>
      <c r="B904" s="48"/>
      <c r="D904" s="44"/>
      <c r="E904" s="55"/>
      <c r="F904" s="44"/>
      <c r="G904" s="67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</row>
    <row r="905" spans="1:30" ht="23.25" x14ac:dyDescent="0.25">
      <c r="A905" s="54"/>
      <c r="B905" s="48"/>
      <c r="D905" s="44"/>
      <c r="E905" s="55"/>
      <c r="F905" s="44"/>
      <c r="G905" s="67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</row>
    <row r="906" spans="1:30" ht="23.25" x14ac:dyDescent="0.25">
      <c r="A906" s="54"/>
      <c r="B906" s="48"/>
      <c r="D906" s="44"/>
      <c r="E906" s="55"/>
      <c r="F906" s="44"/>
      <c r="G906" s="67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</row>
    <row r="907" spans="1:30" ht="23.25" x14ac:dyDescent="0.25">
      <c r="A907" s="54"/>
      <c r="B907" s="48"/>
      <c r="D907" s="44"/>
      <c r="E907" s="55"/>
      <c r="F907" s="44"/>
      <c r="G907" s="67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</row>
    <row r="908" spans="1:30" ht="23.25" x14ac:dyDescent="0.25">
      <c r="A908" s="54"/>
      <c r="B908" s="48"/>
      <c r="D908" s="44"/>
      <c r="E908" s="55"/>
      <c r="F908" s="44"/>
      <c r="G908" s="67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</row>
    <row r="909" spans="1:30" ht="23.25" x14ac:dyDescent="0.25">
      <c r="A909" s="54"/>
      <c r="B909" s="48"/>
      <c r="D909" s="44"/>
      <c r="E909" s="55"/>
      <c r="F909" s="44"/>
      <c r="G909" s="67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</row>
    <row r="910" spans="1:30" ht="23.25" x14ac:dyDescent="0.25">
      <c r="A910" s="54"/>
      <c r="B910" s="48"/>
      <c r="D910" s="44"/>
      <c r="E910" s="55"/>
      <c r="F910" s="44"/>
      <c r="G910" s="67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</row>
    <row r="911" spans="1:30" ht="23.25" x14ac:dyDescent="0.25">
      <c r="A911" s="54"/>
      <c r="B911" s="48"/>
      <c r="D911" s="44"/>
      <c r="E911" s="55"/>
      <c r="F911" s="44"/>
      <c r="G911" s="67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</row>
    <row r="912" spans="1:30" ht="23.25" x14ac:dyDescent="0.25">
      <c r="A912" s="54"/>
      <c r="B912" s="48"/>
      <c r="D912" s="44"/>
      <c r="E912" s="55"/>
      <c r="F912" s="44"/>
      <c r="G912" s="67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</row>
    <row r="913" spans="1:30" ht="23.25" x14ac:dyDescent="0.25">
      <c r="A913" s="54"/>
      <c r="B913" s="48"/>
      <c r="D913" s="44"/>
      <c r="E913" s="55"/>
      <c r="F913" s="44"/>
      <c r="G913" s="67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</row>
    <row r="914" spans="1:30" ht="23.25" x14ac:dyDescent="0.25">
      <c r="A914" s="54"/>
      <c r="B914" s="48"/>
      <c r="D914" s="44"/>
      <c r="E914" s="55"/>
      <c r="F914" s="44"/>
      <c r="G914" s="67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</row>
    <row r="915" spans="1:30" ht="23.25" x14ac:dyDescent="0.25">
      <c r="A915" s="54"/>
      <c r="B915" s="48"/>
      <c r="D915" s="44"/>
      <c r="E915" s="55"/>
      <c r="F915" s="44"/>
      <c r="G915" s="67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</row>
    <row r="916" spans="1:30" ht="23.25" x14ac:dyDescent="0.25">
      <c r="A916" s="54"/>
      <c r="B916" s="48"/>
      <c r="D916" s="44"/>
      <c r="E916" s="55"/>
      <c r="F916" s="44"/>
      <c r="G916" s="67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</row>
    <row r="917" spans="1:30" ht="23.25" x14ac:dyDescent="0.25">
      <c r="A917" s="54"/>
      <c r="B917" s="48"/>
      <c r="D917" s="44"/>
      <c r="E917" s="55"/>
      <c r="F917" s="44"/>
      <c r="G917" s="67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</row>
    <row r="918" spans="1:30" ht="23.25" x14ac:dyDescent="0.25">
      <c r="A918" s="54"/>
      <c r="B918" s="48"/>
      <c r="D918" s="44"/>
      <c r="E918" s="55"/>
      <c r="F918" s="44"/>
      <c r="G918" s="67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</row>
    <row r="919" spans="1:30" ht="23.25" x14ac:dyDescent="0.25">
      <c r="A919" s="54"/>
      <c r="B919" s="48"/>
      <c r="D919" s="44"/>
      <c r="E919" s="55"/>
      <c r="F919" s="44"/>
      <c r="G919" s="67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</row>
    <row r="920" spans="1:30" ht="23.25" x14ac:dyDescent="0.25">
      <c r="A920" s="54"/>
      <c r="B920" s="48"/>
      <c r="D920" s="44"/>
      <c r="E920" s="55"/>
      <c r="F920" s="44"/>
      <c r="G920" s="67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</row>
    <row r="921" spans="1:30" ht="23.25" x14ac:dyDescent="0.25">
      <c r="A921" s="54"/>
      <c r="B921" s="48"/>
      <c r="D921" s="44"/>
      <c r="E921" s="55"/>
      <c r="F921" s="44"/>
      <c r="G921" s="67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</row>
    <row r="922" spans="1:30" ht="23.25" x14ac:dyDescent="0.25">
      <c r="A922" s="54"/>
      <c r="B922" s="48"/>
      <c r="D922" s="44"/>
      <c r="E922" s="55"/>
      <c r="F922" s="44"/>
      <c r="G922" s="67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</row>
    <row r="923" spans="1:30" ht="23.25" x14ac:dyDescent="0.25">
      <c r="A923" s="54"/>
      <c r="B923" s="48"/>
      <c r="D923" s="44"/>
      <c r="E923" s="55"/>
      <c r="F923" s="44"/>
      <c r="G923" s="67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</row>
    <row r="924" spans="1:30" ht="23.25" x14ac:dyDescent="0.25">
      <c r="A924" s="54"/>
      <c r="B924" s="48"/>
      <c r="D924" s="44"/>
      <c r="E924" s="55"/>
      <c r="F924" s="44"/>
      <c r="G924" s="67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</row>
    <row r="925" spans="1:30" ht="23.25" x14ac:dyDescent="0.25">
      <c r="A925" s="54"/>
      <c r="B925" s="48"/>
      <c r="D925" s="44"/>
      <c r="E925" s="55"/>
      <c r="F925" s="44"/>
      <c r="G925" s="67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</row>
    <row r="926" spans="1:30" ht="23.25" x14ac:dyDescent="0.25">
      <c r="A926" s="54"/>
      <c r="B926" s="48"/>
      <c r="D926" s="44"/>
      <c r="E926" s="55"/>
      <c r="F926" s="44"/>
      <c r="G926" s="67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</row>
    <row r="927" spans="1:30" ht="23.25" x14ac:dyDescent="0.25">
      <c r="A927" s="54"/>
      <c r="B927" s="48"/>
      <c r="D927" s="44"/>
      <c r="E927" s="55"/>
      <c r="F927" s="44"/>
      <c r="G927" s="67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</row>
    <row r="928" spans="1:30" ht="23.25" x14ac:dyDescent="0.25">
      <c r="A928" s="54"/>
      <c r="B928" s="48"/>
      <c r="D928" s="44"/>
      <c r="E928" s="55"/>
      <c r="F928" s="44"/>
      <c r="G928" s="67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</row>
    <row r="929" spans="1:30" ht="23.25" x14ac:dyDescent="0.25">
      <c r="A929" s="54"/>
      <c r="B929" s="48"/>
      <c r="D929" s="44"/>
      <c r="E929" s="55"/>
      <c r="F929" s="44"/>
      <c r="G929" s="67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</row>
    <row r="930" spans="1:30" ht="23.25" x14ac:dyDescent="0.25">
      <c r="A930" s="54"/>
      <c r="B930" s="48"/>
      <c r="D930" s="44"/>
      <c r="E930" s="55"/>
      <c r="F930" s="44"/>
      <c r="G930" s="67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</row>
    <row r="931" spans="1:30" ht="23.25" x14ac:dyDescent="0.25">
      <c r="A931" s="54"/>
      <c r="B931" s="48"/>
      <c r="D931" s="44"/>
      <c r="E931" s="55"/>
      <c r="F931" s="44"/>
      <c r="G931" s="67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</row>
    <row r="932" spans="1:30" ht="23.25" x14ac:dyDescent="0.25">
      <c r="A932" s="54"/>
      <c r="B932" s="48"/>
      <c r="D932" s="44"/>
      <c r="E932" s="55"/>
      <c r="F932" s="44"/>
      <c r="G932" s="67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</row>
    <row r="933" spans="1:30" ht="23.25" x14ac:dyDescent="0.25">
      <c r="A933" s="54"/>
      <c r="B933" s="48"/>
      <c r="D933" s="44"/>
      <c r="E933" s="55"/>
      <c r="F933" s="44"/>
      <c r="G933" s="67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</row>
    <row r="934" spans="1:30" ht="23.25" x14ac:dyDescent="0.25">
      <c r="A934" s="54"/>
      <c r="B934" s="48"/>
      <c r="D934" s="44"/>
      <c r="E934" s="55"/>
      <c r="F934" s="44"/>
      <c r="G934" s="67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</row>
    <row r="935" spans="1:30" ht="23.25" x14ac:dyDescent="0.25">
      <c r="A935" s="54"/>
      <c r="B935" s="48"/>
      <c r="D935" s="44"/>
      <c r="E935" s="55"/>
      <c r="F935" s="44"/>
      <c r="G935" s="67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</row>
    <row r="936" spans="1:30" ht="23.25" x14ac:dyDescent="0.25">
      <c r="A936" s="54"/>
      <c r="B936" s="48"/>
      <c r="D936" s="44"/>
      <c r="E936" s="55"/>
      <c r="F936" s="44"/>
      <c r="G936" s="67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</row>
    <row r="937" spans="1:30" ht="23.25" x14ac:dyDescent="0.25">
      <c r="A937" s="54"/>
      <c r="B937" s="48"/>
      <c r="D937" s="44"/>
      <c r="E937" s="55"/>
      <c r="F937" s="44"/>
      <c r="G937" s="67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</row>
    <row r="938" spans="1:30" ht="23.25" x14ac:dyDescent="0.25">
      <c r="A938" s="54"/>
      <c r="B938" s="48"/>
      <c r="D938" s="44"/>
      <c r="E938" s="55"/>
      <c r="F938" s="44"/>
      <c r="G938" s="67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</row>
    <row r="939" spans="1:30" ht="23.25" x14ac:dyDescent="0.25">
      <c r="A939" s="54"/>
      <c r="B939" s="48"/>
      <c r="D939" s="44"/>
      <c r="E939" s="55"/>
      <c r="F939" s="44"/>
      <c r="G939" s="67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</row>
    <row r="940" spans="1:30" ht="23.25" x14ac:dyDescent="0.25">
      <c r="A940" s="54"/>
      <c r="B940" s="48"/>
      <c r="D940" s="44"/>
      <c r="E940" s="55"/>
      <c r="F940" s="44"/>
      <c r="G940" s="67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</row>
    <row r="941" spans="1:30" ht="23.25" x14ac:dyDescent="0.25">
      <c r="A941" s="54"/>
      <c r="B941" s="48"/>
      <c r="D941" s="44"/>
      <c r="E941" s="55"/>
      <c r="F941" s="44"/>
      <c r="G941" s="67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</row>
    <row r="942" spans="1:30" ht="23.25" x14ac:dyDescent="0.25">
      <c r="A942" s="54"/>
      <c r="B942" s="48"/>
      <c r="D942" s="44"/>
      <c r="E942" s="55"/>
      <c r="F942" s="44"/>
      <c r="G942" s="67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</row>
    <row r="943" spans="1:30" ht="23.25" x14ac:dyDescent="0.25">
      <c r="A943" s="54"/>
      <c r="B943" s="48"/>
      <c r="D943" s="44"/>
      <c r="E943" s="55"/>
      <c r="F943" s="44"/>
      <c r="G943" s="67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</row>
    <row r="944" spans="1:30" ht="23.25" x14ac:dyDescent="0.25">
      <c r="A944" s="54"/>
      <c r="B944" s="48"/>
      <c r="D944" s="44"/>
      <c r="E944" s="55"/>
      <c r="F944" s="44"/>
      <c r="G944" s="67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</row>
    <row r="945" spans="1:30" ht="23.25" x14ac:dyDescent="0.25">
      <c r="A945" s="54"/>
      <c r="B945" s="48"/>
      <c r="D945" s="44"/>
      <c r="E945" s="55"/>
      <c r="F945" s="44"/>
      <c r="G945" s="67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</row>
    <row r="946" spans="1:30" ht="23.25" x14ac:dyDescent="0.25">
      <c r="A946" s="54"/>
      <c r="B946" s="48"/>
      <c r="D946" s="44"/>
      <c r="E946" s="55"/>
      <c r="F946" s="44"/>
      <c r="G946" s="67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</row>
    <row r="947" spans="1:30" ht="23.25" x14ac:dyDescent="0.25">
      <c r="A947" s="54"/>
      <c r="B947" s="48"/>
      <c r="D947" s="44"/>
      <c r="E947" s="55"/>
      <c r="F947" s="44"/>
      <c r="G947" s="67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</row>
    <row r="948" spans="1:30" ht="23.25" x14ac:dyDescent="0.25">
      <c r="A948" s="54"/>
      <c r="B948" s="48"/>
      <c r="D948" s="44"/>
      <c r="E948" s="55"/>
      <c r="F948" s="44"/>
      <c r="G948" s="67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</row>
    <row r="949" spans="1:30" ht="23.25" x14ac:dyDescent="0.25">
      <c r="A949" s="54"/>
      <c r="B949" s="48"/>
      <c r="D949" s="44"/>
      <c r="E949" s="55"/>
      <c r="F949" s="44"/>
      <c r="G949" s="67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</row>
    <row r="950" spans="1:30" ht="23.25" x14ac:dyDescent="0.25">
      <c r="A950" s="54"/>
      <c r="B950" s="48"/>
      <c r="D950" s="44"/>
      <c r="E950" s="55"/>
      <c r="F950" s="44"/>
      <c r="G950" s="67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</row>
    <row r="951" spans="1:30" ht="23.25" x14ac:dyDescent="0.25">
      <c r="A951" s="54"/>
      <c r="B951" s="48"/>
      <c r="D951" s="44"/>
      <c r="E951" s="55"/>
      <c r="F951" s="44"/>
      <c r="G951" s="67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</row>
    <row r="952" spans="1:30" ht="23.25" x14ac:dyDescent="0.25">
      <c r="A952" s="54"/>
      <c r="B952" s="48"/>
      <c r="D952" s="44"/>
      <c r="E952" s="55"/>
      <c r="F952" s="44"/>
      <c r="G952" s="67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</row>
    <row r="953" spans="1:30" ht="23.25" x14ac:dyDescent="0.25">
      <c r="A953" s="54"/>
      <c r="B953" s="48"/>
      <c r="D953" s="44"/>
      <c r="E953" s="55"/>
      <c r="F953" s="44"/>
      <c r="G953" s="67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</row>
    <row r="954" spans="1:30" ht="23.25" x14ac:dyDescent="0.25">
      <c r="A954" s="54"/>
      <c r="B954" s="48"/>
      <c r="D954" s="44"/>
      <c r="E954" s="55"/>
      <c r="F954" s="44"/>
      <c r="G954" s="67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</row>
    <row r="955" spans="1:30" ht="23.25" x14ac:dyDescent="0.25">
      <c r="A955" s="54"/>
      <c r="B955" s="48"/>
      <c r="D955" s="44"/>
      <c r="E955" s="55"/>
      <c r="F955" s="44"/>
      <c r="G955" s="67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</row>
    <row r="956" spans="1:30" ht="23.25" x14ac:dyDescent="0.25">
      <c r="A956" s="54"/>
      <c r="B956" s="48"/>
      <c r="D956" s="44"/>
      <c r="E956" s="55"/>
      <c r="F956" s="44"/>
      <c r="G956" s="67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</row>
    <row r="957" spans="1:30" ht="23.25" x14ac:dyDescent="0.25">
      <c r="A957" s="54"/>
      <c r="B957" s="48"/>
      <c r="D957" s="44"/>
      <c r="E957" s="55"/>
      <c r="F957" s="44"/>
      <c r="G957" s="67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</row>
    <row r="958" spans="1:30" ht="23.25" x14ac:dyDescent="0.25">
      <c r="A958" s="54"/>
      <c r="B958" s="48"/>
      <c r="D958" s="44"/>
      <c r="E958" s="55"/>
      <c r="F958" s="44"/>
      <c r="G958" s="67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</row>
    <row r="959" spans="1:30" ht="23.25" x14ac:dyDescent="0.25">
      <c r="A959" s="54"/>
      <c r="B959" s="48"/>
      <c r="D959" s="44"/>
      <c r="E959" s="55"/>
      <c r="F959" s="44"/>
      <c r="G959" s="67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</row>
    <row r="960" spans="1:30" ht="23.25" x14ac:dyDescent="0.25">
      <c r="A960" s="54"/>
      <c r="B960" s="48"/>
      <c r="D960" s="44"/>
      <c r="E960" s="55"/>
      <c r="F960" s="44"/>
      <c r="G960" s="67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</row>
    <row r="961" spans="1:30" ht="23.25" x14ac:dyDescent="0.25">
      <c r="A961" s="54"/>
      <c r="B961" s="48"/>
      <c r="D961" s="44"/>
      <c r="E961" s="55"/>
      <c r="F961" s="44"/>
      <c r="G961" s="67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</row>
    <row r="962" spans="1:30" ht="23.25" x14ac:dyDescent="0.25">
      <c r="A962" s="54"/>
      <c r="B962" s="48"/>
      <c r="D962" s="44"/>
      <c r="E962" s="55"/>
      <c r="F962" s="44"/>
      <c r="G962" s="67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</row>
    <row r="963" spans="1:30" ht="23.25" x14ac:dyDescent="0.25">
      <c r="A963" s="54"/>
      <c r="B963" s="48"/>
      <c r="D963" s="44"/>
      <c r="E963" s="55"/>
      <c r="F963" s="44"/>
      <c r="G963" s="67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</row>
    <row r="964" spans="1:30" ht="23.25" x14ac:dyDescent="0.25">
      <c r="A964" s="54"/>
      <c r="B964" s="48"/>
      <c r="D964" s="44"/>
      <c r="E964" s="55"/>
      <c r="F964" s="44"/>
      <c r="G964" s="67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</row>
    <row r="965" spans="1:30" ht="23.25" x14ac:dyDescent="0.25">
      <c r="A965" s="54"/>
      <c r="B965" s="48"/>
      <c r="D965" s="44"/>
      <c r="E965" s="55"/>
      <c r="F965" s="44"/>
      <c r="G965" s="67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</row>
    <row r="966" spans="1:30" ht="23.25" x14ac:dyDescent="0.25">
      <c r="A966" s="54"/>
      <c r="B966" s="48"/>
      <c r="D966" s="44"/>
      <c r="E966" s="55"/>
      <c r="F966" s="44"/>
      <c r="G966" s="67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</row>
    <row r="967" spans="1:30" ht="23.25" x14ac:dyDescent="0.25">
      <c r="A967" s="54"/>
      <c r="B967" s="48"/>
      <c r="D967" s="44"/>
      <c r="E967" s="55"/>
      <c r="F967" s="44"/>
      <c r="G967" s="67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</row>
    <row r="968" spans="1:30" ht="23.25" x14ac:dyDescent="0.25">
      <c r="A968" s="54"/>
      <c r="B968" s="48"/>
      <c r="D968" s="44"/>
      <c r="E968" s="55"/>
      <c r="F968" s="44"/>
      <c r="G968" s="67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</row>
    <row r="969" spans="1:30" ht="23.25" x14ac:dyDescent="0.25">
      <c r="A969" s="54"/>
      <c r="B969" s="48"/>
      <c r="D969" s="44"/>
      <c r="E969" s="55"/>
      <c r="F969" s="44"/>
      <c r="G969" s="67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</row>
    <row r="970" spans="1:30" ht="23.25" x14ac:dyDescent="0.25">
      <c r="A970" s="54"/>
      <c r="B970" s="48"/>
      <c r="D970" s="44"/>
      <c r="E970" s="55"/>
      <c r="F970" s="44"/>
      <c r="G970" s="67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</row>
    <row r="971" spans="1:30" ht="23.25" x14ac:dyDescent="0.25">
      <c r="A971" s="54"/>
      <c r="B971" s="48"/>
      <c r="D971" s="44"/>
      <c r="E971" s="55"/>
      <c r="F971" s="44"/>
      <c r="G971" s="67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</row>
    <row r="972" spans="1:30" ht="23.25" x14ac:dyDescent="0.25">
      <c r="A972" s="54"/>
      <c r="B972" s="48"/>
      <c r="D972" s="44"/>
      <c r="E972" s="55"/>
      <c r="F972" s="44"/>
      <c r="G972" s="67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</row>
    <row r="973" spans="1:30" ht="23.25" x14ac:dyDescent="0.25">
      <c r="A973" s="54"/>
      <c r="B973" s="48"/>
      <c r="D973" s="44"/>
      <c r="E973" s="55"/>
      <c r="F973" s="44"/>
      <c r="G973" s="67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</row>
    <row r="974" spans="1:30" ht="23.25" x14ac:dyDescent="0.25">
      <c r="A974" s="54"/>
      <c r="B974" s="48"/>
      <c r="D974" s="44"/>
      <c r="E974" s="55"/>
      <c r="F974" s="44"/>
      <c r="G974" s="67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</row>
    <row r="975" spans="1:30" ht="23.25" x14ac:dyDescent="0.25">
      <c r="A975" s="54"/>
      <c r="B975" s="48"/>
      <c r="D975" s="44"/>
      <c r="E975" s="55"/>
      <c r="F975" s="44"/>
      <c r="G975" s="67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</row>
    <row r="976" spans="1:30" ht="23.25" x14ac:dyDescent="0.25">
      <c r="A976" s="54"/>
      <c r="B976" s="48"/>
      <c r="D976" s="44"/>
      <c r="E976" s="55"/>
      <c r="F976" s="44"/>
      <c r="G976" s="67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</row>
    <row r="977" spans="1:30" ht="23.25" x14ac:dyDescent="0.25">
      <c r="A977" s="54"/>
      <c r="B977" s="48"/>
      <c r="D977" s="44"/>
      <c r="E977" s="55"/>
      <c r="F977" s="44"/>
      <c r="G977" s="67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</row>
    <row r="978" spans="1:30" ht="23.25" x14ac:dyDescent="0.25">
      <c r="A978" s="54"/>
      <c r="B978" s="48"/>
      <c r="D978" s="44"/>
      <c r="E978" s="55"/>
      <c r="F978" s="44"/>
      <c r="G978" s="67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</row>
    <row r="979" spans="1:30" ht="23.25" x14ac:dyDescent="0.25">
      <c r="A979" s="54"/>
      <c r="B979" s="48"/>
      <c r="D979" s="44"/>
      <c r="E979" s="55"/>
      <c r="F979" s="44"/>
      <c r="G979" s="67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</row>
    <row r="980" spans="1:30" ht="23.25" x14ac:dyDescent="0.25">
      <c r="A980" s="54"/>
      <c r="B980" s="48"/>
      <c r="D980" s="44"/>
      <c r="E980" s="55"/>
      <c r="F980" s="44"/>
      <c r="G980" s="67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</row>
    <row r="981" spans="1:30" ht="23.25" x14ac:dyDescent="0.25">
      <c r="A981" s="54"/>
      <c r="B981" s="48"/>
      <c r="D981" s="44"/>
      <c r="E981" s="55"/>
      <c r="F981" s="44"/>
      <c r="G981" s="67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</row>
    <row r="982" spans="1:30" ht="23.25" x14ac:dyDescent="0.25">
      <c r="A982" s="54"/>
      <c r="B982" s="48"/>
      <c r="D982" s="44"/>
      <c r="E982" s="55"/>
      <c r="F982" s="44"/>
      <c r="G982" s="67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</row>
    <row r="983" spans="1:30" ht="23.25" x14ac:dyDescent="0.25">
      <c r="A983" s="54"/>
      <c r="B983" s="48"/>
      <c r="D983" s="44"/>
      <c r="E983" s="55"/>
      <c r="F983" s="44"/>
      <c r="G983" s="67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</row>
    <row r="984" spans="1:30" ht="23.25" x14ac:dyDescent="0.25">
      <c r="A984" s="54"/>
      <c r="B984" s="48"/>
      <c r="D984" s="44"/>
      <c r="E984" s="55"/>
      <c r="F984" s="44"/>
      <c r="G984" s="67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</row>
    <row r="985" spans="1:30" ht="23.25" x14ac:dyDescent="0.25">
      <c r="A985" s="54"/>
      <c r="B985" s="48"/>
      <c r="D985" s="44"/>
      <c r="E985" s="55"/>
      <c r="F985" s="44"/>
      <c r="G985" s="67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</row>
    <row r="986" spans="1:30" ht="23.25" x14ac:dyDescent="0.25">
      <c r="A986" s="54"/>
      <c r="B986" s="48"/>
      <c r="D986" s="44"/>
      <c r="E986" s="55"/>
      <c r="F986" s="44"/>
      <c r="G986" s="67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</row>
    <row r="987" spans="1:30" ht="23.25" x14ac:dyDescent="0.25">
      <c r="A987" s="54"/>
      <c r="B987" s="48"/>
      <c r="D987" s="44"/>
      <c r="E987" s="55"/>
      <c r="F987" s="44"/>
      <c r="G987" s="67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</row>
    <row r="988" spans="1:30" ht="23.25" x14ac:dyDescent="0.25">
      <c r="A988" s="54"/>
      <c r="B988" s="48"/>
      <c r="D988" s="44"/>
      <c r="E988" s="55"/>
      <c r="F988" s="44"/>
      <c r="G988" s="67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</row>
    <row r="989" spans="1:30" ht="23.25" x14ac:dyDescent="0.25">
      <c r="A989" s="54"/>
      <c r="B989" s="48"/>
      <c r="D989" s="44"/>
      <c r="E989" s="55"/>
      <c r="F989" s="44"/>
      <c r="G989" s="67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</row>
    <row r="990" spans="1:30" ht="23.25" x14ac:dyDescent="0.25">
      <c r="A990" s="54"/>
      <c r="B990" s="48"/>
      <c r="D990" s="44"/>
      <c r="E990" s="55"/>
      <c r="F990" s="44"/>
      <c r="G990" s="67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</row>
    <row r="991" spans="1:30" ht="23.25" x14ac:dyDescent="0.25">
      <c r="A991" s="54"/>
      <c r="B991" s="48"/>
      <c r="D991" s="44"/>
      <c r="E991" s="55"/>
      <c r="F991" s="44"/>
      <c r="G991" s="67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</row>
    <row r="992" spans="1:30" ht="23.25" x14ac:dyDescent="0.25">
      <c r="A992" s="54"/>
      <c r="B992" s="48"/>
      <c r="D992" s="44"/>
      <c r="E992" s="55"/>
      <c r="F992" s="44"/>
      <c r="G992" s="67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</row>
    <row r="993" spans="1:30" ht="23.25" x14ac:dyDescent="0.25">
      <c r="A993" s="54"/>
      <c r="B993" s="48"/>
      <c r="D993" s="44"/>
      <c r="E993" s="55"/>
      <c r="F993" s="44"/>
      <c r="G993" s="67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</row>
    <row r="994" spans="1:30" ht="23.25" x14ac:dyDescent="0.25">
      <c r="A994" s="54"/>
      <c r="B994" s="48"/>
      <c r="D994" s="44"/>
      <c r="E994" s="55"/>
      <c r="F994" s="44"/>
      <c r="G994" s="67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</row>
    <row r="995" spans="1:30" ht="23.25" x14ac:dyDescent="0.25">
      <c r="A995" s="54"/>
      <c r="B995" s="48"/>
      <c r="D995" s="44"/>
      <c r="E995" s="55"/>
      <c r="F995" s="44"/>
      <c r="G995" s="67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</row>
    <row r="996" spans="1:30" ht="23.25" x14ac:dyDescent="0.25">
      <c r="A996" s="54"/>
      <c r="B996" s="48"/>
      <c r="D996" s="44"/>
      <c r="E996" s="55"/>
      <c r="F996" s="44"/>
      <c r="G996" s="67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</row>
    <row r="997" spans="1:30" ht="23.25" x14ac:dyDescent="0.25">
      <c r="A997" s="54"/>
      <c r="B997" s="48"/>
      <c r="D997" s="44"/>
      <c r="E997" s="55"/>
      <c r="F997" s="44"/>
      <c r="G997" s="67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</row>
    <row r="998" spans="1:30" ht="23.25" x14ac:dyDescent="0.25">
      <c r="A998" s="54"/>
      <c r="B998" s="48"/>
      <c r="D998" s="44"/>
      <c r="E998" s="55"/>
      <c r="F998" s="44"/>
      <c r="G998" s="67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</row>
    <row r="999" spans="1:30" ht="23.25" x14ac:dyDescent="0.25">
      <c r="A999" s="54"/>
      <c r="B999" s="48"/>
      <c r="D999" s="44"/>
      <c r="E999" s="55"/>
      <c r="F999" s="44"/>
      <c r="G999" s="67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</row>
    <row r="1000" spans="1:30" ht="23.25" x14ac:dyDescent="0.25">
      <c r="A1000" s="54"/>
      <c r="B1000" s="48"/>
      <c r="D1000" s="44"/>
      <c r="E1000" s="55"/>
      <c r="F1000" s="44"/>
      <c r="G1000" s="67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</row>
    <row r="1001" spans="1:30" ht="23.25" x14ac:dyDescent="0.25">
      <c r="A1001" s="54"/>
      <c r="B1001" s="48"/>
      <c r="D1001" s="44"/>
      <c r="E1001" s="55"/>
      <c r="F1001" s="44"/>
      <c r="G1001" s="67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</row>
  </sheetData>
  <mergeCells count="1">
    <mergeCell ref="A1:G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D1004"/>
  <sheetViews>
    <sheetView rightToLeft="1" tabSelected="1" workbookViewId="0">
      <pane ySplit="2" topLeftCell="A3" activePane="bottomLeft" state="frozen"/>
      <selection pane="bottomLeft" activeCell="G18" sqref="G18"/>
    </sheetView>
  </sheetViews>
  <sheetFormatPr defaultColWidth="14.42578125" defaultRowHeight="15.75" customHeight="1" x14ac:dyDescent="0.2"/>
  <cols>
    <col min="2" max="2" width="24.140625" customWidth="1"/>
    <col min="3" max="3" width="28.42578125" customWidth="1"/>
    <col min="4" max="4" width="40.42578125" customWidth="1"/>
    <col min="5" max="5" width="17.42578125" customWidth="1"/>
    <col min="6" max="6" width="57.5703125" customWidth="1"/>
    <col min="7" max="7" width="36.5703125" customWidth="1"/>
  </cols>
  <sheetData>
    <row r="1" spans="1:30" ht="61.5" customHeight="1" x14ac:dyDescent="0.2">
      <c r="A1" s="143" t="s">
        <v>159</v>
      </c>
      <c r="B1" s="138"/>
      <c r="C1" s="138"/>
      <c r="D1" s="138"/>
      <c r="E1" s="138"/>
      <c r="F1" s="138"/>
      <c r="G1" s="139"/>
    </row>
    <row r="2" spans="1:30" ht="69.75" x14ac:dyDescent="0.2">
      <c r="A2" s="49" t="s">
        <v>2</v>
      </c>
      <c r="B2" s="6" t="s">
        <v>4</v>
      </c>
      <c r="C2" s="6" t="s">
        <v>5</v>
      </c>
      <c r="D2" s="8" t="s">
        <v>6</v>
      </c>
      <c r="E2" s="6" t="s">
        <v>7</v>
      </c>
      <c r="F2" s="6" t="s">
        <v>8</v>
      </c>
      <c r="G2" s="100" t="s">
        <v>252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11" customHeight="1" x14ac:dyDescent="0.2">
      <c r="A3" s="31">
        <v>18402</v>
      </c>
      <c r="B3" s="9" t="s">
        <v>160</v>
      </c>
      <c r="C3" s="33"/>
      <c r="D3" s="16" t="s">
        <v>161</v>
      </c>
      <c r="E3" s="14" t="str">
        <f>HYPERLINK("https://www.dropbox.com/s/mh6f7otek7tljxg/DP-201LA%20%2018402.pdf?dl=0","לחץ כאן")</f>
        <v>לחץ כאן</v>
      </c>
      <c r="F3" s="16" t="s">
        <v>162</v>
      </c>
      <c r="G3" s="111" t="s">
        <v>264</v>
      </c>
    </row>
    <row r="4" spans="1:30" ht="111" customHeight="1" x14ac:dyDescent="0.2">
      <c r="A4" s="37">
        <v>18215</v>
      </c>
      <c r="B4" s="20" t="s">
        <v>163</v>
      </c>
      <c r="C4" s="22"/>
      <c r="D4" s="69" t="s">
        <v>164</v>
      </c>
      <c r="E4" s="25" t="str">
        <f>HYPERLINK("https://www.dropbox.com/s/qli22dss56fd7dj/DP-2S%20%2018215.pdf?dl=0","לחץ כאן")</f>
        <v>לחץ כאן</v>
      </c>
      <c r="F4" s="69" t="s">
        <v>165</v>
      </c>
      <c r="G4" s="111" t="s">
        <v>264</v>
      </c>
    </row>
    <row r="5" spans="1:30" ht="105.75" customHeight="1" x14ac:dyDescent="0.2">
      <c r="A5" s="27">
        <v>18400</v>
      </c>
      <c r="B5" s="28" t="s">
        <v>166</v>
      </c>
      <c r="C5" s="22"/>
      <c r="D5" s="70" t="s">
        <v>167</v>
      </c>
      <c r="E5" s="39" t="str">
        <f>HYPERLINK("https://www.dropbox.com/s/mh6f7otek7tljxg/DP-201LA%20%2018402.pdf?dl=0","לחץ כאן")</f>
        <v>לחץ כאן</v>
      </c>
      <c r="F5" s="70" t="s">
        <v>168</v>
      </c>
      <c r="G5" s="111" t="s">
        <v>264</v>
      </c>
    </row>
    <row r="6" spans="1:30" ht="100.5" customHeight="1" x14ac:dyDescent="0.2">
      <c r="A6" s="37">
        <v>18408</v>
      </c>
      <c r="B6" s="20" t="s">
        <v>169</v>
      </c>
      <c r="C6" s="71"/>
      <c r="D6" s="69" t="s">
        <v>170</v>
      </c>
      <c r="E6" s="25" t="str">
        <f t="shared" ref="E6:E7" si="0">HYPERLINK("https://www.dropbox.com/s/1fju3menrvj576o/DP-2HPN.pdf?dl=0","לחץ כאן")</f>
        <v>לחץ כאן</v>
      </c>
      <c r="F6" s="69" t="s">
        <v>171</v>
      </c>
      <c r="G6" s="111" t="s">
        <v>264</v>
      </c>
    </row>
    <row r="7" spans="1:30" ht="104.25" customHeight="1" x14ac:dyDescent="0.2">
      <c r="A7" s="27">
        <v>18425</v>
      </c>
      <c r="B7" s="28" t="s">
        <v>172</v>
      </c>
      <c r="C7" s="22"/>
      <c r="D7" s="70" t="s">
        <v>173</v>
      </c>
      <c r="E7" s="39" t="str">
        <f t="shared" si="0"/>
        <v>לחץ כאן</v>
      </c>
      <c r="F7" s="70" t="s">
        <v>174</v>
      </c>
      <c r="G7" s="111" t="s">
        <v>264</v>
      </c>
    </row>
    <row r="8" spans="1:30" ht="93" customHeight="1" x14ac:dyDescent="0.2">
      <c r="A8" s="37">
        <v>18403</v>
      </c>
      <c r="B8" s="20" t="s">
        <v>175</v>
      </c>
      <c r="C8" s="22"/>
      <c r="D8" s="69" t="s">
        <v>176</v>
      </c>
      <c r="E8" s="25" t="str">
        <f>HYPERLINK("https://www.dropbox.com/s/8hwu1rgwcmdt1kt/DP-LA01M%2BS%20DR-201D%20%2018403.pdf?dl=0","לחץ כאן")</f>
        <v>לחץ כאן</v>
      </c>
      <c r="F8" s="69" t="s">
        <v>177</v>
      </c>
      <c r="G8" s="111" t="s">
        <v>264</v>
      </c>
    </row>
    <row r="9" spans="1:30" ht="86.25" customHeight="1" x14ac:dyDescent="0.2">
      <c r="A9" s="27">
        <v>18309</v>
      </c>
      <c r="B9" s="28" t="s">
        <v>178</v>
      </c>
      <c r="C9" s="22"/>
      <c r="D9" s="70" t="s">
        <v>179</v>
      </c>
      <c r="E9" s="39" t="str">
        <f>HYPERLINK("https://www.dropbox.com/s/7vz3ilyr4nyddw0/TP-1L%20%2018309.pdf?dl=0","לחץ כאן")</f>
        <v>לחץ כאן</v>
      </c>
      <c r="F9" s="70" t="s">
        <v>180</v>
      </c>
      <c r="G9" s="111" t="s">
        <v>264</v>
      </c>
    </row>
    <row r="10" spans="1:30" ht="106.5" customHeight="1" x14ac:dyDescent="0.2">
      <c r="A10" s="37">
        <v>18301</v>
      </c>
      <c r="B10" s="20" t="s">
        <v>181</v>
      </c>
      <c r="C10" s="22"/>
      <c r="D10" s="69" t="s">
        <v>182</v>
      </c>
      <c r="E10" s="25" t="str">
        <f t="shared" ref="E10:E11" si="1">HYPERLINK("https://www.dropbox.com/s/r5ms40bzhv9m9iz/TP-6-12RC.pdf?dl=0","לחץ כאן")</f>
        <v>לחץ כאן</v>
      </c>
      <c r="F10" s="69" t="s">
        <v>183</v>
      </c>
      <c r="G10" s="111" t="s">
        <v>264</v>
      </c>
    </row>
    <row r="11" spans="1:30" ht="107.25" customHeight="1" x14ac:dyDescent="0.2">
      <c r="A11" s="27">
        <v>18302</v>
      </c>
      <c r="B11" s="28" t="s">
        <v>184</v>
      </c>
      <c r="C11" s="22"/>
      <c r="D11" s="70" t="s">
        <v>185</v>
      </c>
      <c r="E11" s="39" t="str">
        <f t="shared" si="1"/>
        <v>לחץ כאן</v>
      </c>
      <c r="F11" s="70" t="s">
        <v>183</v>
      </c>
      <c r="G11" s="111" t="s">
        <v>264</v>
      </c>
    </row>
    <row r="12" spans="1:30" ht="112.5" customHeight="1" x14ac:dyDescent="0.2">
      <c r="A12" s="37">
        <v>18303</v>
      </c>
      <c r="B12" s="20" t="s">
        <v>186</v>
      </c>
      <c r="C12" s="22"/>
      <c r="D12" s="69" t="s">
        <v>187</v>
      </c>
      <c r="E12" s="25" t="str">
        <f t="shared" ref="E12:E13" si="2">HYPERLINK("https://www.dropbox.com/s/mpy79tdbckvovix/TP-12RM%20%20%2018303.pdf?dl=0","לחץ כאן")</f>
        <v>לחץ כאן</v>
      </c>
      <c r="F12" s="69" t="s">
        <v>188</v>
      </c>
      <c r="G12" s="111" t="s">
        <v>264</v>
      </c>
    </row>
    <row r="13" spans="1:30" ht="111.75" customHeight="1" x14ac:dyDescent="0.2">
      <c r="A13" s="27">
        <v>18304</v>
      </c>
      <c r="B13" s="28" t="s">
        <v>189</v>
      </c>
      <c r="C13" s="22"/>
      <c r="D13" s="70" t="s">
        <v>190</v>
      </c>
      <c r="E13" s="39" t="str">
        <f t="shared" si="2"/>
        <v>לחץ כאן</v>
      </c>
      <c r="F13" s="70" t="s">
        <v>191</v>
      </c>
      <c r="G13" s="111" t="s">
        <v>264</v>
      </c>
    </row>
    <row r="14" spans="1:30" ht="105" customHeight="1" x14ac:dyDescent="0.2">
      <c r="A14" s="37">
        <v>18305</v>
      </c>
      <c r="B14" s="20" t="s">
        <v>192</v>
      </c>
      <c r="C14" s="72"/>
      <c r="D14" s="69" t="s">
        <v>193</v>
      </c>
      <c r="E14" s="25" t="str">
        <f>HYPERLINK("https://www.dropbox.com/s/8bovawlf0aroljo/TP-90RN%28EN%29%20%2018305.pdf?dl=0","לחץ כאן")</f>
        <v>לחץ כאן</v>
      </c>
      <c r="F14" s="69" t="s">
        <v>194</v>
      </c>
      <c r="G14" s="111" t="s">
        <v>264</v>
      </c>
    </row>
    <row r="15" spans="1:30" ht="105" customHeight="1" x14ac:dyDescent="0.2">
      <c r="A15" s="26">
        <v>18550</v>
      </c>
      <c r="B15" s="28" t="s">
        <v>195</v>
      </c>
      <c r="C15" s="22"/>
      <c r="D15" s="70" t="s">
        <v>196</v>
      </c>
      <c r="E15" s="39" t="str">
        <f t="shared" ref="E15:E18" si="3">HYPERLINK("https://www.dropbox.com/s/258u00l4gt2dlwi/18550-1-2-3.pdf?dl=0","לחץ כאן")</f>
        <v>לחץ כאן</v>
      </c>
      <c r="F15" s="70" t="s">
        <v>197</v>
      </c>
      <c r="G15" s="111" t="s">
        <v>264</v>
      </c>
    </row>
    <row r="16" spans="1:30" ht="105" customHeight="1" x14ac:dyDescent="0.2">
      <c r="A16" s="17">
        <v>18551</v>
      </c>
      <c r="B16" s="20" t="s">
        <v>198</v>
      </c>
      <c r="C16" s="22"/>
      <c r="D16" s="69" t="s">
        <v>199</v>
      </c>
      <c r="E16" s="25" t="str">
        <f t="shared" si="3"/>
        <v>לחץ כאן</v>
      </c>
      <c r="F16" s="69" t="s">
        <v>200</v>
      </c>
      <c r="G16" s="111" t="s">
        <v>264</v>
      </c>
    </row>
    <row r="17" spans="1:7" ht="105" customHeight="1" x14ac:dyDescent="0.2">
      <c r="A17" s="26">
        <v>18552</v>
      </c>
      <c r="B17" s="28" t="s">
        <v>201</v>
      </c>
      <c r="C17" s="22"/>
      <c r="D17" s="70" t="s">
        <v>202</v>
      </c>
      <c r="E17" s="39" t="str">
        <f t="shared" si="3"/>
        <v>לחץ כאן</v>
      </c>
      <c r="F17" s="70" t="s">
        <v>203</v>
      </c>
      <c r="G17" s="111" t="s">
        <v>264</v>
      </c>
    </row>
    <row r="18" spans="1:7" ht="96.75" customHeight="1" x14ac:dyDescent="0.2">
      <c r="A18" s="37">
        <v>18553</v>
      </c>
      <c r="B18" s="73" t="s">
        <v>204</v>
      </c>
      <c r="C18" s="22"/>
      <c r="D18" s="69" t="s">
        <v>205</v>
      </c>
      <c r="E18" s="25" t="str">
        <f t="shared" si="3"/>
        <v>לחץ כאן</v>
      </c>
      <c r="F18" s="69" t="s">
        <v>206</v>
      </c>
      <c r="G18" s="111" t="s">
        <v>264</v>
      </c>
    </row>
    <row r="19" spans="1:7" ht="17.25" customHeight="1" x14ac:dyDescent="0.2">
      <c r="A19" s="74"/>
      <c r="B19" s="75"/>
      <c r="C19" s="76"/>
      <c r="D19" s="77"/>
      <c r="E19" s="78"/>
      <c r="F19" s="77"/>
      <c r="G19" s="79"/>
    </row>
    <row r="20" spans="1:7" ht="23.25" x14ac:dyDescent="0.2">
      <c r="A20" s="54"/>
      <c r="B20" s="48"/>
      <c r="D20" s="44"/>
      <c r="E20" s="67"/>
      <c r="F20" s="44"/>
      <c r="G20" s="48"/>
    </row>
    <row r="21" spans="1:7" ht="23.25" x14ac:dyDescent="0.2">
      <c r="A21" s="54"/>
      <c r="B21" s="48"/>
      <c r="D21" s="44"/>
      <c r="E21" s="67"/>
      <c r="F21" s="44"/>
      <c r="G21" s="48"/>
    </row>
    <row r="22" spans="1:7" ht="23.25" x14ac:dyDescent="0.2">
      <c r="A22" s="54"/>
      <c r="B22" s="48"/>
      <c r="D22" s="44"/>
      <c r="E22" s="67"/>
      <c r="F22" s="44"/>
      <c r="G22" s="48"/>
    </row>
    <row r="23" spans="1:7" ht="23.25" x14ac:dyDescent="0.2">
      <c r="A23" s="54"/>
      <c r="B23" s="48"/>
      <c r="D23" s="44"/>
      <c r="E23" s="67"/>
      <c r="F23" s="44"/>
      <c r="G23" s="48"/>
    </row>
    <row r="24" spans="1:7" ht="23.25" x14ac:dyDescent="0.2">
      <c r="A24" s="54"/>
      <c r="B24" s="48"/>
      <c r="D24" s="44"/>
      <c r="E24" s="67"/>
      <c r="F24" s="44"/>
      <c r="G24" s="48"/>
    </row>
    <row r="25" spans="1:7" ht="23.25" x14ac:dyDescent="0.2">
      <c r="A25" s="54"/>
      <c r="B25" s="48"/>
      <c r="D25" s="44"/>
      <c r="E25" s="67"/>
      <c r="F25" s="44"/>
      <c r="G25" s="48"/>
    </row>
    <row r="26" spans="1:7" ht="23.25" x14ac:dyDescent="0.2">
      <c r="A26" s="54"/>
      <c r="B26" s="48"/>
      <c r="D26" s="44"/>
      <c r="E26" s="67"/>
      <c r="F26" s="44"/>
      <c r="G26" s="48"/>
    </row>
    <row r="27" spans="1:7" ht="23.25" x14ac:dyDescent="0.2">
      <c r="A27" s="54"/>
      <c r="B27" s="48"/>
      <c r="D27" s="44"/>
      <c r="E27" s="67"/>
      <c r="F27" s="44"/>
      <c r="G27" s="48"/>
    </row>
    <row r="28" spans="1:7" ht="23.25" x14ac:dyDescent="0.2">
      <c r="A28" s="54"/>
      <c r="B28" s="48"/>
      <c r="D28" s="44"/>
      <c r="E28" s="67"/>
      <c r="F28" s="44"/>
      <c r="G28" s="48"/>
    </row>
    <row r="29" spans="1:7" ht="23.25" x14ac:dyDescent="0.2">
      <c r="A29" s="54"/>
      <c r="B29" s="48"/>
      <c r="D29" s="44"/>
      <c r="E29" s="67"/>
      <c r="F29" s="44"/>
      <c r="G29" s="48"/>
    </row>
    <row r="30" spans="1:7" ht="23.25" x14ac:dyDescent="0.2">
      <c r="A30" s="54"/>
      <c r="B30" s="48"/>
      <c r="D30" s="44"/>
      <c r="E30" s="67"/>
      <c r="F30" s="44"/>
      <c r="G30" s="48"/>
    </row>
    <row r="31" spans="1:7" ht="23.25" x14ac:dyDescent="0.2">
      <c r="A31" s="54"/>
      <c r="B31" s="48"/>
      <c r="D31" s="44"/>
      <c r="E31" s="67"/>
      <c r="F31" s="44"/>
      <c r="G31" s="48"/>
    </row>
    <row r="32" spans="1:7" ht="23.25" x14ac:dyDescent="0.2">
      <c r="A32" s="54"/>
      <c r="B32" s="48"/>
      <c r="D32" s="44"/>
      <c r="E32" s="67"/>
      <c r="F32" s="44"/>
      <c r="G32" s="48"/>
    </row>
    <row r="33" spans="1:7" ht="23.25" x14ac:dyDescent="0.2">
      <c r="A33" s="54"/>
      <c r="B33" s="48"/>
      <c r="D33" s="44"/>
      <c r="E33" s="67"/>
      <c r="F33" s="44"/>
      <c r="G33" s="48"/>
    </row>
    <row r="34" spans="1:7" ht="23.25" x14ac:dyDescent="0.2">
      <c r="A34" s="54"/>
      <c r="B34" s="48"/>
      <c r="D34" s="44"/>
      <c r="E34" s="67"/>
      <c r="F34" s="44"/>
      <c r="G34" s="48"/>
    </row>
    <row r="35" spans="1:7" ht="23.25" x14ac:dyDescent="0.2">
      <c r="A35" s="54"/>
      <c r="B35" s="48"/>
      <c r="D35" s="44"/>
      <c r="E35" s="67"/>
      <c r="F35" s="44"/>
      <c r="G35" s="48"/>
    </row>
    <row r="36" spans="1:7" ht="23.25" x14ac:dyDescent="0.2">
      <c r="A36" s="54"/>
      <c r="B36" s="48"/>
      <c r="D36" s="44"/>
      <c r="E36" s="67"/>
      <c r="F36" s="44"/>
      <c r="G36" s="48"/>
    </row>
    <row r="37" spans="1:7" ht="23.25" x14ac:dyDescent="0.2">
      <c r="A37" s="54"/>
      <c r="B37" s="48"/>
      <c r="D37" s="44"/>
      <c r="E37" s="67"/>
      <c r="F37" s="44"/>
      <c r="G37" s="48"/>
    </row>
    <row r="38" spans="1:7" ht="23.25" x14ac:dyDescent="0.2">
      <c r="A38" s="54"/>
      <c r="B38" s="48"/>
      <c r="D38" s="44"/>
      <c r="E38" s="67"/>
      <c r="F38" s="44"/>
      <c r="G38" s="48"/>
    </row>
    <row r="39" spans="1:7" ht="23.25" x14ac:dyDescent="0.2">
      <c r="A39" s="54"/>
      <c r="B39" s="48"/>
      <c r="D39" s="44"/>
      <c r="E39" s="67"/>
      <c r="F39" s="44"/>
      <c r="G39" s="48"/>
    </row>
    <row r="40" spans="1:7" ht="23.25" x14ac:dyDescent="0.2">
      <c r="A40" s="54"/>
      <c r="B40" s="48"/>
      <c r="D40" s="44"/>
      <c r="E40" s="67"/>
      <c r="F40" s="44"/>
      <c r="G40" s="48"/>
    </row>
    <row r="41" spans="1:7" ht="23.25" x14ac:dyDescent="0.2">
      <c r="A41" s="54"/>
      <c r="B41" s="48"/>
      <c r="D41" s="44"/>
      <c r="E41" s="67"/>
      <c r="F41" s="44"/>
      <c r="G41" s="48"/>
    </row>
    <row r="42" spans="1:7" ht="23.25" x14ac:dyDescent="0.2">
      <c r="A42" s="54"/>
      <c r="B42" s="48"/>
      <c r="D42" s="44"/>
      <c r="E42" s="67"/>
      <c r="F42" s="44"/>
      <c r="G42" s="48"/>
    </row>
    <row r="43" spans="1:7" ht="23.25" x14ac:dyDescent="0.2">
      <c r="A43" s="54"/>
      <c r="B43" s="48"/>
      <c r="D43" s="44"/>
      <c r="E43" s="67"/>
      <c r="F43" s="44"/>
      <c r="G43" s="48"/>
    </row>
    <row r="44" spans="1:7" ht="23.25" x14ac:dyDescent="0.2">
      <c r="A44" s="54"/>
      <c r="B44" s="48"/>
      <c r="D44" s="44"/>
      <c r="E44" s="67"/>
      <c r="F44" s="44"/>
      <c r="G44" s="48"/>
    </row>
    <row r="45" spans="1:7" ht="23.25" x14ac:dyDescent="0.2">
      <c r="A45" s="54"/>
      <c r="B45" s="48"/>
      <c r="D45" s="44"/>
      <c r="E45" s="67"/>
      <c r="F45" s="44"/>
      <c r="G45" s="48"/>
    </row>
    <row r="46" spans="1:7" ht="23.25" x14ac:dyDescent="0.2">
      <c r="A46" s="54"/>
      <c r="B46" s="48"/>
      <c r="D46" s="44"/>
      <c r="E46" s="67"/>
      <c r="F46" s="44"/>
      <c r="G46" s="48"/>
    </row>
    <row r="47" spans="1:7" ht="23.25" x14ac:dyDescent="0.2">
      <c r="A47" s="54"/>
      <c r="B47" s="48"/>
      <c r="D47" s="44"/>
      <c r="E47" s="67"/>
      <c r="F47" s="44"/>
      <c r="G47" s="48"/>
    </row>
    <row r="48" spans="1:7" ht="23.25" x14ac:dyDescent="0.2">
      <c r="A48" s="54"/>
      <c r="B48" s="48"/>
      <c r="D48" s="44"/>
      <c r="E48" s="67"/>
      <c r="F48" s="44"/>
      <c r="G48" s="48"/>
    </row>
    <row r="49" spans="1:7" ht="23.25" x14ac:dyDescent="0.2">
      <c r="A49" s="54"/>
      <c r="B49" s="48"/>
      <c r="D49" s="44"/>
      <c r="E49" s="67"/>
      <c r="F49" s="44"/>
      <c r="G49" s="48"/>
    </row>
    <row r="50" spans="1:7" ht="23.25" x14ac:dyDescent="0.2">
      <c r="A50" s="54"/>
      <c r="B50" s="48"/>
      <c r="D50" s="44"/>
      <c r="E50" s="67"/>
      <c r="F50" s="44"/>
      <c r="G50" s="48"/>
    </row>
    <row r="51" spans="1:7" ht="23.25" x14ac:dyDescent="0.2">
      <c r="A51" s="54"/>
      <c r="B51" s="48"/>
      <c r="D51" s="44"/>
      <c r="E51" s="67"/>
      <c r="F51" s="44"/>
      <c r="G51" s="48"/>
    </row>
    <row r="52" spans="1:7" ht="23.25" x14ac:dyDescent="0.2">
      <c r="A52" s="54"/>
      <c r="B52" s="48"/>
      <c r="D52" s="44"/>
      <c r="E52" s="67"/>
      <c r="F52" s="44"/>
      <c r="G52" s="48"/>
    </row>
    <row r="53" spans="1:7" ht="23.25" x14ac:dyDescent="0.2">
      <c r="A53" s="54"/>
      <c r="B53" s="48"/>
      <c r="D53" s="44"/>
      <c r="E53" s="67"/>
      <c r="F53" s="44"/>
      <c r="G53" s="48"/>
    </row>
    <row r="54" spans="1:7" ht="23.25" x14ac:dyDescent="0.2">
      <c r="A54" s="54"/>
      <c r="B54" s="48"/>
      <c r="D54" s="44"/>
      <c r="E54" s="67"/>
      <c r="F54" s="44"/>
      <c r="G54" s="48"/>
    </row>
    <row r="55" spans="1:7" ht="23.25" x14ac:dyDescent="0.2">
      <c r="A55" s="54"/>
      <c r="B55" s="48"/>
      <c r="D55" s="44"/>
      <c r="E55" s="67"/>
      <c r="F55" s="44"/>
      <c r="G55" s="48"/>
    </row>
    <row r="56" spans="1:7" ht="23.25" x14ac:dyDescent="0.2">
      <c r="A56" s="54"/>
      <c r="B56" s="48"/>
      <c r="D56" s="44"/>
      <c r="E56" s="67"/>
      <c r="F56" s="44"/>
      <c r="G56" s="48"/>
    </row>
    <row r="57" spans="1:7" ht="23.25" x14ac:dyDescent="0.2">
      <c r="A57" s="54"/>
      <c r="B57" s="48"/>
      <c r="D57" s="44"/>
      <c r="E57" s="67"/>
      <c r="F57" s="44"/>
      <c r="G57" s="48"/>
    </row>
    <row r="58" spans="1:7" ht="23.25" x14ac:dyDescent="0.2">
      <c r="A58" s="54"/>
      <c r="B58" s="48"/>
      <c r="D58" s="44"/>
      <c r="E58" s="67"/>
      <c r="F58" s="44"/>
      <c r="G58" s="48"/>
    </row>
    <row r="59" spans="1:7" ht="23.25" x14ac:dyDescent="0.2">
      <c r="A59" s="54"/>
      <c r="B59" s="48"/>
      <c r="D59" s="44"/>
      <c r="E59" s="67"/>
      <c r="F59" s="44"/>
      <c r="G59" s="48"/>
    </row>
    <row r="60" spans="1:7" ht="23.25" x14ac:dyDescent="0.2">
      <c r="A60" s="54"/>
      <c r="B60" s="48"/>
      <c r="D60" s="44"/>
      <c r="E60" s="67"/>
      <c r="F60" s="44"/>
      <c r="G60" s="48"/>
    </row>
    <row r="61" spans="1:7" ht="23.25" x14ac:dyDescent="0.2">
      <c r="A61" s="54"/>
      <c r="B61" s="48"/>
      <c r="D61" s="44"/>
      <c r="E61" s="67"/>
      <c r="F61" s="44"/>
      <c r="G61" s="48"/>
    </row>
    <row r="62" spans="1:7" ht="23.25" x14ac:dyDescent="0.2">
      <c r="A62" s="54"/>
      <c r="B62" s="48"/>
      <c r="D62" s="44"/>
      <c r="E62" s="67"/>
      <c r="F62" s="44"/>
      <c r="G62" s="48"/>
    </row>
    <row r="63" spans="1:7" ht="23.25" x14ac:dyDescent="0.2">
      <c r="A63" s="54"/>
      <c r="B63" s="48"/>
      <c r="D63" s="44"/>
      <c r="E63" s="67"/>
      <c r="F63" s="44"/>
      <c r="G63" s="48"/>
    </row>
    <row r="64" spans="1:7" ht="23.25" x14ac:dyDescent="0.2">
      <c r="A64" s="54"/>
      <c r="B64" s="48"/>
      <c r="D64" s="44"/>
      <c r="E64" s="67"/>
      <c r="F64" s="44"/>
      <c r="G64" s="48"/>
    </row>
    <row r="65" spans="1:7" ht="23.25" x14ac:dyDescent="0.2">
      <c r="A65" s="54"/>
      <c r="B65" s="48"/>
      <c r="D65" s="44"/>
      <c r="E65" s="67"/>
      <c r="F65" s="44"/>
      <c r="G65" s="48"/>
    </row>
    <row r="66" spans="1:7" ht="23.25" x14ac:dyDescent="0.2">
      <c r="A66" s="54"/>
      <c r="B66" s="48"/>
      <c r="D66" s="44"/>
      <c r="E66" s="67"/>
      <c r="F66" s="44"/>
      <c r="G66" s="48"/>
    </row>
    <row r="67" spans="1:7" ht="23.25" x14ac:dyDescent="0.2">
      <c r="A67" s="54"/>
      <c r="B67" s="48"/>
      <c r="D67" s="44"/>
      <c r="E67" s="67"/>
      <c r="F67" s="44"/>
      <c r="G67" s="48"/>
    </row>
    <row r="68" spans="1:7" ht="23.25" x14ac:dyDescent="0.2">
      <c r="A68" s="54"/>
      <c r="B68" s="48"/>
      <c r="D68" s="44"/>
      <c r="E68" s="67"/>
      <c r="F68" s="44"/>
      <c r="G68" s="48"/>
    </row>
    <row r="69" spans="1:7" ht="23.25" x14ac:dyDescent="0.2">
      <c r="A69" s="54"/>
      <c r="B69" s="48"/>
      <c r="D69" s="44"/>
      <c r="E69" s="67"/>
      <c r="F69" s="44"/>
      <c r="G69" s="48"/>
    </row>
    <row r="70" spans="1:7" ht="23.25" x14ac:dyDescent="0.2">
      <c r="A70" s="54"/>
      <c r="B70" s="48"/>
      <c r="D70" s="44"/>
      <c r="E70" s="67"/>
      <c r="F70" s="44"/>
      <c r="G70" s="48"/>
    </row>
    <row r="71" spans="1:7" ht="23.25" x14ac:dyDescent="0.2">
      <c r="A71" s="54"/>
      <c r="B71" s="48"/>
      <c r="D71" s="44"/>
      <c r="E71" s="67"/>
      <c r="F71" s="44"/>
      <c r="G71" s="48"/>
    </row>
    <row r="72" spans="1:7" ht="23.25" x14ac:dyDescent="0.2">
      <c r="A72" s="54"/>
      <c r="B72" s="48"/>
      <c r="D72" s="44"/>
      <c r="E72" s="67"/>
      <c r="F72" s="44"/>
      <c r="G72" s="48"/>
    </row>
    <row r="73" spans="1:7" ht="23.25" x14ac:dyDescent="0.2">
      <c r="A73" s="54"/>
      <c r="B73" s="48"/>
      <c r="D73" s="44"/>
      <c r="E73" s="67"/>
      <c r="F73" s="44"/>
      <c r="G73" s="48"/>
    </row>
    <row r="74" spans="1:7" ht="23.25" x14ac:dyDescent="0.2">
      <c r="A74" s="54"/>
      <c r="B74" s="48"/>
      <c r="D74" s="44"/>
      <c r="E74" s="67"/>
      <c r="F74" s="44"/>
      <c r="G74" s="48"/>
    </row>
    <row r="75" spans="1:7" ht="23.25" x14ac:dyDescent="0.2">
      <c r="A75" s="54"/>
      <c r="B75" s="48"/>
      <c r="D75" s="44"/>
      <c r="E75" s="67"/>
      <c r="F75" s="44"/>
      <c r="G75" s="48"/>
    </row>
    <row r="76" spans="1:7" ht="23.25" x14ac:dyDescent="0.2">
      <c r="A76" s="54"/>
      <c r="B76" s="48"/>
      <c r="D76" s="44"/>
      <c r="E76" s="67"/>
      <c r="F76" s="44"/>
      <c r="G76" s="48"/>
    </row>
    <row r="77" spans="1:7" ht="23.25" x14ac:dyDescent="0.2">
      <c r="A77" s="54"/>
      <c r="B77" s="48"/>
      <c r="D77" s="44"/>
      <c r="E77" s="67"/>
      <c r="F77" s="44"/>
      <c r="G77" s="48"/>
    </row>
    <row r="78" spans="1:7" ht="23.25" x14ac:dyDescent="0.2">
      <c r="A78" s="54"/>
      <c r="B78" s="48"/>
      <c r="D78" s="44"/>
      <c r="E78" s="67"/>
      <c r="F78" s="44"/>
      <c r="G78" s="48"/>
    </row>
    <row r="79" spans="1:7" ht="23.25" x14ac:dyDescent="0.2">
      <c r="A79" s="54"/>
      <c r="B79" s="48"/>
      <c r="D79" s="44"/>
      <c r="E79" s="67"/>
      <c r="F79" s="44"/>
      <c r="G79" s="48"/>
    </row>
    <row r="80" spans="1:7" ht="23.25" x14ac:dyDescent="0.2">
      <c r="A80" s="54"/>
      <c r="B80" s="48"/>
      <c r="D80" s="44"/>
      <c r="E80" s="67"/>
      <c r="F80" s="44"/>
      <c r="G80" s="48"/>
    </row>
    <row r="81" spans="1:7" ht="23.25" x14ac:dyDescent="0.2">
      <c r="A81" s="54"/>
      <c r="B81" s="48"/>
      <c r="D81" s="44"/>
      <c r="E81" s="67"/>
      <c r="F81" s="44"/>
      <c r="G81" s="48"/>
    </row>
    <row r="82" spans="1:7" ht="23.25" x14ac:dyDescent="0.2">
      <c r="A82" s="54"/>
      <c r="B82" s="48"/>
      <c r="D82" s="44"/>
      <c r="E82" s="67"/>
      <c r="F82" s="44"/>
      <c r="G82" s="48"/>
    </row>
    <row r="83" spans="1:7" ht="23.25" x14ac:dyDescent="0.2">
      <c r="A83" s="54"/>
      <c r="B83" s="48"/>
      <c r="D83" s="44"/>
      <c r="E83" s="67"/>
      <c r="F83" s="44"/>
      <c r="G83" s="48"/>
    </row>
    <row r="84" spans="1:7" ht="23.25" x14ac:dyDescent="0.2">
      <c r="A84" s="54"/>
      <c r="B84" s="48"/>
      <c r="D84" s="44"/>
      <c r="E84" s="67"/>
      <c r="F84" s="44"/>
      <c r="G84" s="48"/>
    </row>
    <row r="85" spans="1:7" ht="23.25" x14ac:dyDescent="0.2">
      <c r="A85" s="54"/>
      <c r="B85" s="48"/>
      <c r="D85" s="44"/>
      <c r="E85" s="67"/>
      <c r="F85" s="44"/>
      <c r="G85" s="48"/>
    </row>
    <row r="86" spans="1:7" ht="23.25" x14ac:dyDescent="0.2">
      <c r="A86" s="54"/>
      <c r="B86" s="48"/>
      <c r="D86" s="44"/>
      <c r="E86" s="67"/>
      <c r="F86" s="44"/>
      <c r="G86" s="48"/>
    </row>
    <row r="87" spans="1:7" ht="23.25" x14ac:dyDescent="0.2">
      <c r="A87" s="54"/>
      <c r="B87" s="48"/>
      <c r="D87" s="44"/>
      <c r="E87" s="67"/>
      <c r="F87" s="44"/>
      <c r="G87" s="48"/>
    </row>
    <row r="88" spans="1:7" ht="23.25" x14ac:dyDescent="0.2">
      <c r="A88" s="54"/>
      <c r="B88" s="48"/>
      <c r="D88" s="44"/>
      <c r="E88" s="67"/>
      <c r="F88" s="44"/>
      <c r="G88" s="48"/>
    </row>
    <row r="89" spans="1:7" ht="23.25" x14ac:dyDescent="0.2">
      <c r="A89" s="54"/>
      <c r="B89" s="48"/>
      <c r="D89" s="44"/>
      <c r="E89" s="67"/>
      <c r="F89" s="44"/>
      <c r="G89" s="48"/>
    </row>
    <row r="90" spans="1:7" ht="23.25" x14ac:dyDescent="0.2">
      <c r="A90" s="54"/>
      <c r="B90" s="48"/>
      <c r="D90" s="44"/>
      <c r="E90" s="67"/>
      <c r="F90" s="44"/>
      <c r="G90" s="48"/>
    </row>
    <row r="91" spans="1:7" ht="23.25" x14ac:dyDescent="0.2">
      <c r="A91" s="54"/>
      <c r="B91" s="48"/>
      <c r="D91" s="44"/>
      <c r="E91" s="67"/>
      <c r="F91" s="44"/>
      <c r="G91" s="48"/>
    </row>
    <row r="92" spans="1:7" ht="23.25" x14ac:dyDescent="0.2">
      <c r="A92" s="54"/>
      <c r="B92" s="48"/>
      <c r="D92" s="44"/>
      <c r="E92" s="67"/>
      <c r="F92" s="44"/>
      <c r="G92" s="48"/>
    </row>
    <row r="93" spans="1:7" ht="23.25" x14ac:dyDescent="0.2">
      <c r="A93" s="54"/>
      <c r="B93" s="48"/>
      <c r="D93" s="44"/>
      <c r="E93" s="67"/>
      <c r="F93" s="44"/>
      <c r="G93" s="48"/>
    </row>
    <row r="94" spans="1:7" ht="23.25" x14ac:dyDescent="0.2">
      <c r="A94" s="54"/>
      <c r="B94" s="48"/>
      <c r="D94" s="44"/>
      <c r="E94" s="67"/>
      <c r="F94" s="44"/>
      <c r="G94" s="48"/>
    </row>
    <row r="95" spans="1:7" ht="23.25" x14ac:dyDescent="0.2">
      <c r="A95" s="54"/>
      <c r="B95" s="48"/>
      <c r="D95" s="44"/>
      <c r="E95" s="67"/>
      <c r="F95" s="44"/>
      <c r="G95" s="48"/>
    </row>
    <row r="96" spans="1:7" ht="23.25" x14ac:dyDescent="0.2">
      <c r="A96" s="54"/>
      <c r="B96" s="48"/>
      <c r="D96" s="44"/>
      <c r="E96" s="67"/>
      <c r="F96" s="44"/>
      <c r="G96" s="48"/>
    </row>
    <row r="97" spans="1:7" ht="23.25" x14ac:dyDescent="0.2">
      <c r="A97" s="54"/>
      <c r="B97" s="48"/>
      <c r="D97" s="44"/>
      <c r="E97" s="67"/>
      <c r="F97" s="44"/>
      <c r="G97" s="48"/>
    </row>
    <row r="98" spans="1:7" ht="23.25" x14ac:dyDescent="0.2">
      <c r="A98" s="54"/>
      <c r="B98" s="48"/>
      <c r="D98" s="44"/>
      <c r="E98" s="67"/>
      <c r="F98" s="44"/>
      <c r="G98" s="48"/>
    </row>
    <row r="99" spans="1:7" ht="23.25" x14ac:dyDescent="0.2">
      <c r="A99" s="54"/>
      <c r="B99" s="48"/>
      <c r="D99" s="44"/>
      <c r="E99" s="67"/>
      <c r="F99" s="44"/>
      <c r="G99" s="48"/>
    </row>
    <row r="100" spans="1:7" ht="23.25" x14ac:dyDescent="0.2">
      <c r="A100" s="54"/>
      <c r="B100" s="48"/>
      <c r="D100" s="44"/>
      <c r="E100" s="67"/>
      <c r="F100" s="44"/>
      <c r="G100" s="48"/>
    </row>
    <row r="101" spans="1:7" ht="23.25" x14ac:dyDescent="0.2">
      <c r="A101" s="54"/>
      <c r="B101" s="48"/>
      <c r="D101" s="44"/>
      <c r="E101" s="67"/>
      <c r="F101" s="44"/>
      <c r="G101" s="48"/>
    </row>
    <row r="102" spans="1:7" ht="23.25" x14ac:dyDescent="0.2">
      <c r="A102" s="54"/>
      <c r="B102" s="48"/>
      <c r="D102" s="44"/>
      <c r="E102" s="67"/>
      <c r="F102" s="44"/>
      <c r="G102" s="48"/>
    </row>
    <row r="103" spans="1:7" ht="23.25" x14ac:dyDescent="0.2">
      <c r="A103" s="54"/>
      <c r="B103" s="48"/>
      <c r="D103" s="44"/>
      <c r="E103" s="67"/>
      <c r="F103" s="44"/>
      <c r="G103" s="48"/>
    </row>
    <row r="104" spans="1:7" ht="23.25" x14ac:dyDescent="0.2">
      <c r="A104" s="54"/>
      <c r="B104" s="48"/>
      <c r="D104" s="44"/>
      <c r="E104" s="67"/>
      <c r="F104" s="44"/>
      <c r="G104" s="48"/>
    </row>
    <row r="105" spans="1:7" ht="23.25" x14ac:dyDescent="0.2">
      <c r="A105" s="54"/>
      <c r="B105" s="48"/>
      <c r="D105" s="44"/>
      <c r="E105" s="67"/>
      <c r="F105" s="44"/>
      <c r="G105" s="48"/>
    </row>
    <row r="106" spans="1:7" ht="23.25" x14ac:dyDescent="0.2">
      <c r="A106" s="54"/>
      <c r="B106" s="48"/>
      <c r="D106" s="44"/>
      <c r="E106" s="67"/>
      <c r="F106" s="44"/>
      <c r="G106" s="48"/>
    </row>
    <row r="107" spans="1:7" ht="23.25" x14ac:dyDescent="0.2">
      <c r="A107" s="54"/>
      <c r="B107" s="48"/>
      <c r="D107" s="44"/>
      <c r="E107" s="67"/>
      <c r="F107" s="44"/>
      <c r="G107" s="48"/>
    </row>
    <row r="108" spans="1:7" ht="23.25" x14ac:dyDescent="0.2">
      <c r="A108" s="54"/>
      <c r="B108" s="48"/>
      <c r="D108" s="44"/>
      <c r="E108" s="67"/>
      <c r="F108" s="44"/>
      <c r="G108" s="48"/>
    </row>
    <row r="109" spans="1:7" ht="23.25" x14ac:dyDescent="0.2">
      <c r="A109" s="54"/>
      <c r="B109" s="48"/>
      <c r="D109" s="44"/>
      <c r="E109" s="67"/>
      <c r="F109" s="44"/>
      <c r="G109" s="48"/>
    </row>
    <row r="110" spans="1:7" ht="23.25" x14ac:dyDescent="0.2">
      <c r="A110" s="54"/>
      <c r="B110" s="48"/>
      <c r="D110" s="44"/>
      <c r="E110" s="67"/>
      <c r="F110" s="44"/>
      <c r="G110" s="48"/>
    </row>
    <row r="111" spans="1:7" ht="23.25" x14ac:dyDescent="0.2">
      <c r="A111" s="54"/>
      <c r="B111" s="48"/>
      <c r="D111" s="44"/>
      <c r="E111" s="67"/>
      <c r="F111" s="44"/>
      <c r="G111" s="48"/>
    </row>
    <row r="112" spans="1:7" ht="23.25" x14ac:dyDescent="0.2">
      <c r="A112" s="54"/>
      <c r="B112" s="48"/>
      <c r="D112" s="44"/>
      <c r="E112" s="67"/>
      <c r="F112" s="44"/>
      <c r="G112" s="48"/>
    </row>
    <row r="113" spans="1:7" ht="23.25" x14ac:dyDescent="0.2">
      <c r="A113" s="54"/>
      <c r="B113" s="48"/>
      <c r="D113" s="44"/>
      <c r="E113" s="67"/>
      <c r="F113" s="44"/>
      <c r="G113" s="48"/>
    </row>
    <row r="114" spans="1:7" ht="23.25" x14ac:dyDescent="0.2">
      <c r="A114" s="54"/>
      <c r="B114" s="48"/>
      <c r="D114" s="44"/>
      <c r="E114" s="67"/>
      <c r="F114" s="44"/>
      <c r="G114" s="48"/>
    </row>
    <row r="115" spans="1:7" ht="23.25" x14ac:dyDescent="0.2">
      <c r="A115" s="54"/>
      <c r="B115" s="48"/>
      <c r="D115" s="44"/>
      <c r="E115" s="67"/>
      <c r="F115" s="44"/>
      <c r="G115" s="48"/>
    </row>
    <row r="116" spans="1:7" ht="23.25" x14ac:dyDescent="0.2">
      <c r="A116" s="54"/>
      <c r="B116" s="48"/>
      <c r="D116" s="44"/>
      <c r="E116" s="67"/>
      <c r="F116" s="44"/>
      <c r="G116" s="48"/>
    </row>
    <row r="117" spans="1:7" ht="23.25" x14ac:dyDescent="0.2">
      <c r="A117" s="54"/>
      <c r="B117" s="48"/>
      <c r="D117" s="44"/>
      <c r="E117" s="67"/>
      <c r="F117" s="44"/>
      <c r="G117" s="48"/>
    </row>
    <row r="118" spans="1:7" ht="23.25" x14ac:dyDescent="0.2">
      <c r="A118" s="54"/>
      <c r="B118" s="48"/>
      <c r="D118" s="44"/>
      <c r="E118" s="67"/>
      <c r="F118" s="44"/>
      <c r="G118" s="48"/>
    </row>
    <row r="119" spans="1:7" ht="23.25" x14ac:dyDescent="0.2">
      <c r="A119" s="54"/>
      <c r="B119" s="48"/>
      <c r="D119" s="44"/>
      <c r="E119" s="67"/>
      <c r="F119" s="44"/>
      <c r="G119" s="48"/>
    </row>
    <row r="120" spans="1:7" ht="23.25" x14ac:dyDescent="0.2">
      <c r="A120" s="54"/>
      <c r="B120" s="48"/>
      <c r="D120" s="44"/>
      <c r="E120" s="67"/>
      <c r="F120" s="44"/>
      <c r="G120" s="48"/>
    </row>
    <row r="121" spans="1:7" ht="23.25" x14ac:dyDescent="0.2">
      <c r="A121" s="54"/>
      <c r="B121" s="48"/>
      <c r="D121" s="44"/>
      <c r="E121" s="67"/>
      <c r="F121" s="44"/>
      <c r="G121" s="48"/>
    </row>
    <row r="122" spans="1:7" ht="23.25" x14ac:dyDescent="0.2">
      <c r="A122" s="54"/>
      <c r="B122" s="48"/>
      <c r="D122" s="44"/>
      <c r="E122" s="67"/>
      <c r="F122" s="44"/>
      <c r="G122" s="48"/>
    </row>
    <row r="123" spans="1:7" ht="23.25" x14ac:dyDescent="0.2">
      <c r="A123" s="54"/>
      <c r="B123" s="48"/>
      <c r="D123" s="44"/>
      <c r="E123" s="67"/>
      <c r="F123" s="44"/>
      <c r="G123" s="48"/>
    </row>
    <row r="124" spans="1:7" ht="23.25" x14ac:dyDescent="0.2">
      <c r="A124" s="54"/>
      <c r="B124" s="48"/>
      <c r="D124" s="44"/>
      <c r="E124" s="67"/>
      <c r="F124" s="44"/>
      <c r="G124" s="48"/>
    </row>
    <row r="125" spans="1:7" ht="23.25" x14ac:dyDescent="0.2">
      <c r="A125" s="54"/>
      <c r="B125" s="48"/>
      <c r="D125" s="44"/>
      <c r="E125" s="67"/>
      <c r="F125" s="44"/>
      <c r="G125" s="48"/>
    </row>
    <row r="126" spans="1:7" ht="23.25" x14ac:dyDescent="0.2">
      <c r="A126" s="54"/>
      <c r="B126" s="48"/>
      <c r="D126" s="44"/>
      <c r="E126" s="67"/>
      <c r="F126" s="44"/>
      <c r="G126" s="48"/>
    </row>
    <row r="127" spans="1:7" ht="23.25" x14ac:dyDescent="0.2">
      <c r="A127" s="54"/>
      <c r="B127" s="48"/>
      <c r="D127" s="44"/>
      <c r="E127" s="67"/>
      <c r="F127" s="44"/>
      <c r="G127" s="48"/>
    </row>
    <row r="128" spans="1:7" ht="23.25" x14ac:dyDescent="0.2">
      <c r="A128" s="54"/>
      <c r="B128" s="48"/>
      <c r="D128" s="44"/>
      <c r="E128" s="67"/>
      <c r="F128" s="44"/>
      <c r="G128" s="48"/>
    </row>
    <row r="129" spans="1:7" ht="23.25" x14ac:dyDescent="0.2">
      <c r="A129" s="54"/>
      <c r="B129" s="48"/>
      <c r="D129" s="44"/>
      <c r="E129" s="67"/>
      <c r="F129" s="44"/>
      <c r="G129" s="48"/>
    </row>
    <row r="130" spans="1:7" ht="23.25" x14ac:dyDescent="0.2">
      <c r="A130" s="54"/>
      <c r="B130" s="48"/>
      <c r="D130" s="44"/>
      <c r="E130" s="67"/>
      <c r="F130" s="44"/>
      <c r="G130" s="48"/>
    </row>
    <row r="131" spans="1:7" ht="23.25" x14ac:dyDescent="0.2">
      <c r="A131" s="54"/>
      <c r="B131" s="48"/>
      <c r="D131" s="44"/>
      <c r="E131" s="67"/>
      <c r="F131" s="44"/>
      <c r="G131" s="48"/>
    </row>
    <row r="132" spans="1:7" ht="23.25" x14ac:dyDescent="0.2">
      <c r="A132" s="54"/>
      <c r="B132" s="48"/>
      <c r="D132" s="44"/>
      <c r="E132" s="67"/>
      <c r="F132" s="44"/>
      <c r="G132" s="48"/>
    </row>
    <row r="133" spans="1:7" ht="23.25" x14ac:dyDescent="0.2">
      <c r="A133" s="54"/>
      <c r="B133" s="48"/>
      <c r="D133" s="44"/>
      <c r="E133" s="67"/>
      <c r="F133" s="44"/>
      <c r="G133" s="48"/>
    </row>
    <row r="134" spans="1:7" ht="23.25" x14ac:dyDescent="0.2">
      <c r="A134" s="54"/>
      <c r="B134" s="48"/>
      <c r="D134" s="44"/>
      <c r="E134" s="67"/>
      <c r="F134" s="44"/>
      <c r="G134" s="48"/>
    </row>
    <row r="135" spans="1:7" ht="23.25" x14ac:dyDescent="0.2">
      <c r="A135" s="54"/>
      <c r="B135" s="48"/>
      <c r="D135" s="44"/>
      <c r="E135" s="67"/>
      <c r="F135" s="44"/>
      <c r="G135" s="48"/>
    </row>
    <row r="136" spans="1:7" ht="23.25" x14ac:dyDescent="0.2">
      <c r="A136" s="54"/>
      <c r="B136" s="48"/>
      <c r="D136" s="44"/>
      <c r="E136" s="67"/>
      <c r="F136" s="44"/>
      <c r="G136" s="48"/>
    </row>
    <row r="137" spans="1:7" ht="23.25" x14ac:dyDescent="0.2">
      <c r="A137" s="54"/>
      <c r="B137" s="48"/>
      <c r="D137" s="44"/>
      <c r="E137" s="67"/>
      <c r="F137" s="44"/>
      <c r="G137" s="48"/>
    </row>
    <row r="138" spans="1:7" ht="23.25" x14ac:dyDescent="0.2">
      <c r="A138" s="54"/>
      <c r="B138" s="48"/>
      <c r="D138" s="44"/>
      <c r="E138" s="67"/>
      <c r="F138" s="44"/>
      <c r="G138" s="48"/>
    </row>
    <row r="139" spans="1:7" ht="23.25" x14ac:dyDescent="0.2">
      <c r="A139" s="54"/>
      <c r="B139" s="48"/>
      <c r="D139" s="44"/>
      <c r="E139" s="67"/>
      <c r="F139" s="44"/>
      <c r="G139" s="48"/>
    </row>
    <row r="140" spans="1:7" ht="23.25" x14ac:dyDescent="0.2">
      <c r="A140" s="54"/>
      <c r="B140" s="48"/>
      <c r="D140" s="44"/>
      <c r="E140" s="67"/>
      <c r="F140" s="44"/>
      <c r="G140" s="48"/>
    </row>
    <row r="141" spans="1:7" ht="23.25" x14ac:dyDescent="0.2">
      <c r="A141" s="54"/>
      <c r="B141" s="48"/>
      <c r="D141" s="44"/>
      <c r="E141" s="67"/>
      <c r="F141" s="44"/>
      <c r="G141" s="48"/>
    </row>
    <row r="142" spans="1:7" ht="23.25" x14ac:dyDescent="0.2">
      <c r="A142" s="54"/>
      <c r="B142" s="48"/>
      <c r="D142" s="44"/>
      <c r="E142" s="67"/>
      <c r="F142" s="44"/>
      <c r="G142" s="48"/>
    </row>
    <row r="143" spans="1:7" ht="23.25" x14ac:dyDescent="0.2">
      <c r="A143" s="54"/>
      <c r="B143" s="48"/>
      <c r="D143" s="44"/>
      <c r="E143" s="67"/>
      <c r="F143" s="44"/>
      <c r="G143" s="48"/>
    </row>
    <row r="144" spans="1:7" ht="23.25" x14ac:dyDescent="0.2">
      <c r="A144" s="54"/>
      <c r="B144" s="48"/>
      <c r="D144" s="44"/>
      <c r="E144" s="67"/>
      <c r="F144" s="44"/>
      <c r="G144" s="48"/>
    </row>
    <row r="145" spans="1:7" ht="23.25" x14ac:dyDescent="0.2">
      <c r="A145" s="54"/>
      <c r="B145" s="48"/>
      <c r="D145" s="44"/>
      <c r="E145" s="67"/>
      <c r="F145" s="44"/>
      <c r="G145" s="48"/>
    </row>
    <row r="146" spans="1:7" ht="23.25" x14ac:dyDescent="0.2">
      <c r="A146" s="54"/>
      <c r="B146" s="48"/>
      <c r="D146" s="44"/>
      <c r="E146" s="67"/>
      <c r="F146" s="44"/>
      <c r="G146" s="48"/>
    </row>
    <row r="147" spans="1:7" ht="23.25" x14ac:dyDescent="0.2">
      <c r="A147" s="54"/>
      <c r="B147" s="48"/>
      <c r="D147" s="44"/>
      <c r="E147" s="67"/>
      <c r="F147" s="44"/>
      <c r="G147" s="48"/>
    </row>
    <row r="148" spans="1:7" ht="23.25" x14ac:dyDescent="0.2">
      <c r="A148" s="54"/>
      <c r="B148" s="48"/>
      <c r="D148" s="44"/>
      <c r="E148" s="67"/>
      <c r="F148" s="44"/>
      <c r="G148" s="48"/>
    </row>
    <row r="149" spans="1:7" ht="23.25" x14ac:dyDescent="0.2">
      <c r="A149" s="54"/>
      <c r="B149" s="48"/>
      <c r="D149" s="44"/>
      <c r="E149" s="67"/>
      <c r="F149" s="44"/>
      <c r="G149" s="48"/>
    </row>
    <row r="150" spans="1:7" ht="23.25" x14ac:dyDescent="0.2">
      <c r="A150" s="54"/>
      <c r="B150" s="48"/>
      <c r="D150" s="44"/>
      <c r="E150" s="67"/>
      <c r="F150" s="44"/>
      <c r="G150" s="48"/>
    </row>
    <row r="151" spans="1:7" ht="23.25" x14ac:dyDescent="0.2">
      <c r="A151" s="54"/>
      <c r="B151" s="48"/>
      <c r="D151" s="44"/>
      <c r="E151" s="67"/>
      <c r="F151" s="44"/>
      <c r="G151" s="48"/>
    </row>
    <row r="152" spans="1:7" ht="23.25" x14ac:dyDescent="0.2">
      <c r="A152" s="54"/>
      <c r="B152" s="48"/>
      <c r="D152" s="44"/>
      <c r="E152" s="67"/>
      <c r="F152" s="44"/>
      <c r="G152" s="48"/>
    </row>
    <row r="153" spans="1:7" ht="23.25" x14ac:dyDescent="0.2">
      <c r="A153" s="54"/>
      <c r="B153" s="48"/>
      <c r="D153" s="44"/>
      <c r="E153" s="67"/>
      <c r="F153" s="44"/>
      <c r="G153" s="48"/>
    </row>
    <row r="154" spans="1:7" ht="23.25" x14ac:dyDescent="0.2">
      <c r="A154" s="54"/>
      <c r="B154" s="48"/>
      <c r="D154" s="44"/>
      <c r="E154" s="67"/>
      <c r="F154" s="44"/>
      <c r="G154" s="48"/>
    </row>
    <row r="155" spans="1:7" ht="23.25" x14ac:dyDescent="0.2">
      <c r="A155" s="54"/>
      <c r="B155" s="48"/>
      <c r="D155" s="44"/>
      <c r="E155" s="67"/>
      <c r="F155" s="44"/>
      <c r="G155" s="48"/>
    </row>
    <row r="156" spans="1:7" ht="23.25" x14ac:dyDescent="0.2">
      <c r="A156" s="54"/>
      <c r="B156" s="48"/>
      <c r="D156" s="44"/>
      <c r="E156" s="67"/>
      <c r="F156" s="44"/>
      <c r="G156" s="48"/>
    </row>
    <row r="157" spans="1:7" ht="23.25" x14ac:dyDescent="0.2">
      <c r="A157" s="54"/>
      <c r="B157" s="48"/>
      <c r="D157" s="44"/>
      <c r="E157" s="67"/>
      <c r="F157" s="44"/>
      <c r="G157" s="48"/>
    </row>
    <row r="158" spans="1:7" ht="23.25" x14ac:dyDescent="0.2">
      <c r="A158" s="54"/>
      <c r="B158" s="48"/>
      <c r="D158" s="44"/>
      <c r="E158" s="67"/>
      <c r="F158" s="44"/>
      <c r="G158" s="48"/>
    </row>
    <row r="159" spans="1:7" ht="23.25" x14ac:dyDescent="0.2">
      <c r="A159" s="54"/>
      <c r="B159" s="48"/>
      <c r="D159" s="44"/>
      <c r="E159" s="67"/>
      <c r="F159" s="44"/>
      <c r="G159" s="48"/>
    </row>
    <row r="160" spans="1:7" ht="23.25" x14ac:dyDescent="0.2">
      <c r="A160" s="54"/>
      <c r="B160" s="48"/>
      <c r="D160" s="44"/>
      <c r="E160" s="67"/>
      <c r="F160" s="44"/>
      <c r="G160" s="48"/>
    </row>
    <row r="161" spans="1:7" ht="23.25" x14ac:dyDescent="0.2">
      <c r="A161" s="54"/>
      <c r="B161" s="48"/>
      <c r="D161" s="44"/>
      <c r="E161" s="67"/>
      <c r="F161" s="44"/>
      <c r="G161" s="48"/>
    </row>
    <row r="162" spans="1:7" ht="23.25" x14ac:dyDescent="0.2">
      <c r="A162" s="54"/>
      <c r="B162" s="48"/>
      <c r="D162" s="44"/>
      <c r="E162" s="67"/>
      <c r="F162" s="44"/>
      <c r="G162" s="48"/>
    </row>
    <row r="163" spans="1:7" ht="23.25" x14ac:dyDescent="0.2">
      <c r="A163" s="54"/>
      <c r="B163" s="48"/>
      <c r="D163" s="44"/>
      <c r="E163" s="67"/>
      <c r="F163" s="44"/>
      <c r="G163" s="48"/>
    </row>
    <row r="164" spans="1:7" ht="23.25" x14ac:dyDescent="0.2">
      <c r="A164" s="54"/>
      <c r="B164" s="48"/>
      <c r="D164" s="44"/>
      <c r="E164" s="67"/>
      <c r="F164" s="44"/>
      <c r="G164" s="48"/>
    </row>
    <row r="165" spans="1:7" ht="23.25" x14ac:dyDescent="0.2">
      <c r="A165" s="54"/>
      <c r="B165" s="48"/>
      <c r="D165" s="44"/>
      <c r="E165" s="67"/>
      <c r="F165" s="44"/>
      <c r="G165" s="48"/>
    </row>
    <row r="166" spans="1:7" ht="23.25" x14ac:dyDescent="0.2">
      <c r="A166" s="54"/>
      <c r="B166" s="48"/>
      <c r="D166" s="44"/>
      <c r="E166" s="67"/>
      <c r="F166" s="44"/>
      <c r="G166" s="48"/>
    </row>
    <row r="167" spans="1:7" ht="23.25" x14ac:dyDescent="0.2">
      <c r="A167" s="54"/>
      <c r="B167" s="48"/>
      <c r="D167" s="44"/>
      <c r="E167" s="67"/>
      <c r="F167" s="44"/>
      <c r="G167" s="48"/>
    </row>
    <row r="168" spans="1:7" ht="23.25" x14ac:dyDescent="0.2">
      <c r="A168" s="54"/>
      <c r="B168" s="48"/>
      <c r="D168" s="44"/>
      <c r="E168" s="67"/>
      <c r="F168" s="44"/>
      <c r="G168" s="48"/>
    </row>
    <row r="169" spans="1:7" ht="23.25" x14ac:dyDescent="0.2">
      <c r="A169" s="54"/>
      <c r="B169" s="48"/>
      <c r="D169" s="44"/>
      <c r="E169" s="67"/>
      <c r="F169" s="44"/>
      <c r="G169" s="48"/>
    </row>
    <row r="170" spans="1:7" ht="23.25" x14ac:dyDescent="0.2">
      <c r="A170" s="54"/>
      <c r="B170" s="48"/>
      <c r="D170" s="44"/>
      <c r="E170" s="67"/>
      <c r="F170" s="44"/>
      <c r="G170" s="48"/>
    </row>
    <row r="171" spans="1:7" ht="23.25" x14ac:dyDescent="0.2">
      <c r="A171" s="54"/>
      <c r="B171" s="48"/>
      <c r="D171" s="44"/>
      <c r="E171" s="67"/>
      <c r="F171" s="44"/>
      <c r="G171" s="48"/>
    </row>
    <row r="172" spans="1:7" ht="23.25" x14ac:dyDescent="0.2">
      <c r="A172" s="54"/>
      <c r="B172" s="48"/>
      <c r="D172" s="44"/>
      <c r="E172" s="67"/>
      <c r="F172" s="44"/>
      <c r="G172" s="48"/>
    </row>
    <row r="173" spans="1:7" ht="23.25" x14ac:dyDescent="0.2">
      <c r="A173" s="54"/>
      <c r="B173" s="48"/>
      <c r="D173" s="44"/>
      <c r="E173" s="67"/>
      <c r="F173" s="44"/>
      <c r="G173" s="48"/>
    </row>
    <row r="174" spans="1:7" ht="23.25" x14ac:dyDescent="0.2">
      <c r="A174" s="54"/>
      <c r="B174" s="48"/>
      <c r="D174" s="44"/>
      <c r="E174" s="67"/>
      <c r="F174" s="44"/>
      <c r="G174" s="48"/>
    </row>
    <row r="175" spans="1:7" ht="23.25" x14ac:dyDescent="0.2">
      <c r="A175" s="54"/>
      <c r="B175" s="48"/>
      <c r="D175" s="44"/>
      <c r="E175" s="67"/>
      <c r="F175" s="44"/>
      <c r="G175" s="48"/>
    </row>
    <row r="176" spans="1:7" ht="23.25" x14ac:dyDescent="0.2">
      <c r="A176" s="54"/>
      <c r="B176" s="48"/>
      <c r="D176" s="44"/>
      <c r="E176" s="67"/>
      <c r="F176" s="44"/>
      <c r="G176" s="48"/>
    </row>
    <row r="177" spans="1:7" ht="23.25" x14ac:dyDescent="0.2">
      <c r="A177" s="54"/>
      <c r="B177" s="48"/>
      <c r="D177" s="44"/>
      <c r="E177" s="67"/>
      <c r="F177" s="44"/>
      <c r="G177" s="48"/>
    </row>
    <row r="178" spans="1:7" ht="23.25" x14ac:dyDescent="0.2">
      <c r="A178" s="54"/>
      <c r="B178" s="48"/>
      <c r="D178" s="44"/>
      <c r="E178" s="67"/>
      <c r="F178" s="44"/>
      <c r="G178" s="48"/>
    </row>
    <row r="179" spans="1:7" ht="23.25" x14ac:dyDescent="0.2">
      <c r="A179" s="54"/>
      <c r="B179" s="48"/>
      <c r="D179" s="44"/>
      <c r="E179" s="67"/>
      <c r="F179" s="44"/>
      <c r="G179" s="48"/>
    </row>
    <row r="180" spans="1:7" ht="23.25" x14ac:dyDescent="0.2">
      <c r="A180" s="54"/>
      <c r="B180" s="48"/>
      <c r="D180" s="44"/>
      <c r="E180" s="67"/>
      <c r="F180" s="44"/>
      <c r="G180" s="48"/>
    </row>
    <row r="181" spans="1:7" ht="23.25" x14ac:dyDescent="0.2">
      <c r="A181" s="54"/>
      <c r="B181" s="48"/>
      <c r="D181" s="44"/>
      <c r="E181" s="67"/>
      <c r="F181" s="44"/>
      <c r="G181" s="48"/>
    </row>
    <row r="182" spans="1:7" ht="23.25" x14ac:dyDescent="0.2">
      <c r="A182" s="54"/>
      <c r="B182" s="48"/>
      <c r="D182" s="44"/>
      <c r="E182" s="67"/>
      <c r="F182" s="44"/>
      <c r="G182" s="48"/>
    </row>
    <row r="183" spans="1:7" ht="23.25" x14ac:dyDescent="0.2">
      <c r="A183" s="54"/>
      <c r="B183" s="48"/>
      <c r="D183" s="44"/>
      <c r="E183" s="67"/>
      <c r="F183" s="44"/>
      <c r="G183" s="48"/>
    </row>
    <row r="184" spans="1:7" ht="23.25" x14ac:dyDescent="0.2">
      <c r="A184" s="54"/>
      <c r="B184" s="48"/>
      <c r="D184" s="44"/>
      <c r="E184" s="67"/>
      <c r="F184" s="44"/>
      <c r="G184" s="48"/>
    </row>
    <row r="185" spans="1:7" ht="23.25" x14ac:dyDescent="0.2">
      <c r="A185" s="54"/>
      <c r="B185" s="48"/>
      <c r="D185" s="44"/>
      <c r="E185" s="67"/>
      <c r="F185" s="44"/>
      <c r="G185" s="48"/>
    </row>
    <row r="186" spans="1:7" ht="23.25" x14ac:dyDescent="0.2">
      <c r="A186" s="54"/>
      <c r="B186" s="48"/>
      <c r="D186" s="44"/>
      <c r="E186" s="67"/>
      <c r="F186" s="44"/>
      <c r="G186" s="48"/>
    </row>
    <row r="187" spans="1:7" ht="23.25" x14ac:dyDescent="0.2">
      <c r="A187" s="54"/>
      <c r="B187" s="48"/>
      <c r="D187" s="44"/>
      <c r="E187" s="67"/>
      <c r="F187" s="44"/>
      <c r="G187" s="48"/>
    </row>
    <row r="188" spans="1:7" ht="23.25" x14ac:dyDescent="0.2">
      <c r="A188" s="54"/>
      <c r="B188" s="48"/>
      <c r="D188" s="44"/>
      <c r="E188" s="67"/>
      <c r="F188" s="44"/>
      <c r="G188" s="48"/>
    </row>
    <row r="189" spans="1:7" ht="23.25" x14ac:dyDescent="0.2">
      <c r="A189" s="54"/>
      <c r="B189" s="48"/>
      <c r="D189" s="44"/>
      <c r="E189" s="67"/>
      <c r="F189" s="44"/>
      <c r="G189" s="48"/>
    </row>
    <row r="190" spans="1:7" ht="23.25" x14ac:dyDescent="0.2">
      <c r="A190" s="54"/>
      <c r="B190" s="48"/>
      <c r="D190" s="44"/>
      <c r="E190" s="67"/>
      <c r="F190" s="44"/>
      <c r="G190" s="48"/>
    </row>
    <row r="191" spans="1:7" ht="23.25" x14ac:dyDescent="0.2">
      <c r="A191" s="54"/>
      <c r="B191" s="48"/>
      <c r="D191" s="44"/>
      <c r="E191" s="67"/>
      <c r="F191" s="44"/>
      <c r="G191" s="48"/>
    </row>
    <row r="192" spans="1:7" ht="23.25" x14ac:dyDescent="0.2">
      <c r="A192" s="54"/>
      <c r="B192" s="48"/>
      <c r="D192" s="44"/>
      <c r="E192" s="67"/>
      <c r="F192" s="44"/>
      <c r="G192" s="48"/>
    </row>
    <row r="193" spans="1:7" ht="23.25" x14ac:dyDescent="0.2">
      <c r="A193" s="54"/>
      <c r="B193" s="48"/>
      <c r="D193" s="44"/>
      <c r="E193" s="67"/>
      <c r="F193" s="44"/>
      <c r="G193" s="48"/>
    </row>
    <row r="194" spans="1:7" ht="23.25" x14ac:dyDescent="0.2">
      <c r="A194" s="54"/>
      <c r="B194" s="48"/>
      <c r="D194" s="44"/>
      <c r="E194" s="67"/>
      <c r="F194" s="44"/>
      <c r="G194" s="48"/>
    </row>
    <row r="195" spans="1:7" ht="23.25" x14ac:dyDescent="0.2">
      <c r="A195" s="54"/>
      <c r="B195" s="48"/>
      <c r="D195" s="44"/>
      <c r="E195" s="67"/>
      <c r="F195" s="44"/>
      <c r="G195" s="48"/>
    </row>
    <row r="196" spans="1:7" ht="23.25" x14ac:dyDescent="0.2">
      <c r="A196" s="54"/>
      <c r="B196" s="48"/>
      <c r="D196" s="44"/>
      <c r="E196" s="67"/>
      <c r="F196" s="44"/>
      <c r="G196" s="48"/>
    </row>
    <row r="197" spans="1:7" ht="23.25" x14ac:dyDescent="0.2">
      <c r="A197" s="54"/>
      <c r="B197" s="48"/>
      <c r="D197" s="44"/>
      <c r="E197" s="67"/>
      <c r="F197" s="44"/>
      <c r="G197" s="48"/>
    </row>
    <row r="198" spans="1:7" ht="23.25" x14ac:dyDescent="0.2">
      <c r="A198" s="54"/>
      <c r="B198" s="48"/>
      <c r="D198" s="44"/>
      <c r="E198" s="67"/>
      <c r="F198" s="44"/>
      <c r="G198" s="48"/>
    </row>
    <row r="199" spans="1:7" ht="23.25" x14ac:dyDescent="0.2">
      <c r="A199" s="54"/>
      <c r="B199" s="48"/>
      <c r="D199" s="44"/>
      <c r="E199" s="67"/>
      <c r="F199" s="44"/>
      <c r="G199" s="48"/>
    </row>
    <row r="200" spans="1:7" ht="23.25" x14ac:dyDescent="0.2">
      <c r="A200" s="54"/>
      <c r="B200" s="48"/>
      <c r="D200" s="44"/>
      <c r="E200" s="67"/>
      <c r="F200" s="44"/>
      <c r="G200" s="48"/>
    </row>
    <row r="201" spans="1:7" ht="23.25" x14ac:dyDescent="0.2">
      <c r="A201" s="54"/>
      <c r="B201" s="48"/>
      <c r="D201" s="44"/>
      <c r="E201" s="67"/>
      <c r="F201" s="44"/>
      <c r="G201" s="48"/>
    </row>
    <row r="202" spans="1:7" ht="23.25" x14ac:dyDescent="0.2">
      <c r="A202" s="54"/>
      <c r="B202" s="48"/>
      <c r="D202" s="44"/>
      <c r="E202" s="67"/>
      <c r="F202" s="44"/>
      <c r="G202" s="48"/>
    </row>
    <row r="203" spans="1:7" ht="23.25" x14ac:dyDescent="0.2">
      <c r="A203" s="54"/>
      <c r="B203" s="48"/>
      <c r="D203" s="44"/>
      <c r="E203" s="67"/>
      <c r="F203" s="44"/>
      <c r="G203" s="48"/>
    </row>
    <row r="204" spans="1:7" ht="23.25" x14ac:dyDescent="0.2">
      <c r="A204" s="54"/>
      <c r="B204" s="48"/>
      <c r="D204" s="44"/>
      <c r="E204" s="67"/>
      <c r="F204" s="44"/>
      <c r="G204" s="48"/>
    </row>
    <row r="205" spans="1:7" ht="23.25" x14ac:dyDescent="0.2">
      <c r="A205" s="54"/>
      <c r="B205" s="48"/>
      <c r="D205" s="44"/>
      <c r="E205" s="67"/>
      <c r="F205" s="44"/>
      <c r="G205" s="48"/>
    </row>
    <row r="206" spans="1:7" ht="23.25" x14ac:dyDescent="0.2">
      <c r="A206" s="54"/>
      <c r="B206" s="48"/>
      <c r="D206" s="44"/>
      <c r="E206" s="67"/>
      <c r="F206" s="44"/>
      <c r="G206" s="48"/>
    </row>
    <row r="207" spans="1:7" ht="23.25" x14ac:dyDescent="0.2">
      <c r="A207" s="54"/>
      <c r="B207" s="48"/>
      <c r="D207" s="44"/>
      <c r="E207" s="67"/>
      <c r="F207" s="44"/>
      <c r="G207" s="48"/>
    </row>
    <row r="208" spans="1:7" ht="23.25" x14ac:dyDescent="0.2">
      <c r="A208" s="54"/>
      <c r="B208" s="48"/>
      <c r="D208" s="44"/>
      <c r="E208" s="67"/>
      <c r="F208" s="44"/>
      <c r="G208" s="48"/>
    </row>
    <row r="209" spans="1:7" ht="23.25" x14ac:dyDescent="0.2">
      <c r="A209" s="54"/>
      <c r="B209" s="48"/>
      <c r="D209" s="44"/>
      <c r="E209" s="67"/>
      <c r="F209" s="44"/>
      <c r="G209" s="48"/>
    </row>
    <row r="210" spans="1:7" ht="23.25" x14ac:dyDescent="0.2">
      <c r="A210" s="54"/>
      <c r="B210" s="48"/>
      <c r="D210" s="44"/>
      <c r="E210" s="67"/>
      <c r="F210" s="44"/>
      <c r="G210" s="48"/>
    </row>
    <row r="211" spans="1:7" ht="23.25" x14ac:dyDescent="0.2">
      <c r="A211" s="54"/>
      <c r="B211" s="48"/>
      <c r="D211" s="44"/>
      <c r="E211" s="67"/>
      <c r="F211" s="44"/>
      <c r="G211" s="48"/>
    </row>
    <row r="212" spans="1:7" ht="23.25" x14ac:dyDescent="0.2">
      <c r="A212" s="54"/>
      <c r="B212" s="48"/>
      <c r="D212" s="44"/>
      <c r="E212" s="67"/>
      <c r="F212" s="44"/>
      <c r="G212" s="48"/>
    </row>
    <row r="213" spans="1:7" ht="23.25" x14ac:dyDescent="0.2">
      <c r="A213" s="54"/>
      <c r="B213" s="48"/>
      <c r="D213" s="44"/>
      <c r="E213" s="67"/>
      <c r="F213" s="44"/>
      <c r="G213" s="48"/>
    </row>
    <row r="214" spans="1:7" ht="23.25" x14ac:dyDescent="0.2">
      <c r="A214" s="54"/>
      <c r="B214" s="48"/>
      <c r="D214" s="44"/>
      <c r="E214" s="67"/>
      <c r="F214" s="44"/>
      <c r="G214" s="48"/>
    </row>
    <row r="215" spans="1:7" ht="23.25" x14ac:dyDescent="0.2">
      <c r="A215" s="54"/>
      <c r="B215" s="48"/>
      <c r="D215" s="44"/>
      <c r="E215" s="67"/>
      <c r="F215" s="44"/>
      <c r="G215" s="48"/>
    </row>
    <row r="216" spans="1:7" ht="23.25" x14ac:dyDescent="0.2">
      <c r="A216" s="54"/>
      <c r="B216" s="48"/>
      <c r="D216" s="44"/>
      <c r="E216" s="67"/>
      <c r="F216" s="44"/>
      <c r="G216" s="48"/>
    </row>
    <row r="217" spans="1:7" ht="23.25" x14ac:dyDescent="0.2">
      <c r="A217" s="54"/>
      <c r="B217" s="48"/>
      <c r="D217" s="44"/>
      <c r="E217" s="67"/>
      <c r="F217" s="44"/>
      <c r="G217" s="48"/>
    </row>
    <row r="218" spans="1:7" ht="23.25" x14ac:dyDescent="0.2">
      <c r="A218" s="54"/>
      <c r="B218" s="48"/>
      <c r="D218" s="44"/>
      <c r="E218" s="67"/>
      <c r="F218" s="44"/>
      <c r="G218" s="48"/>
    </row>
    <row r="219" spans="1:7" ht="23.25" x14ac:dyDescent="0.2">
      <c r="A219" s="54"/>
      <c r="B219" s="48"/>
      <c r="D219" s="44"/>
      <c r="E219" s="67"/>
      <c r="F219" s="44"/>
      <c r="G219" s="48"/>
    </row>
    <row r="220" spans="1:7" ht="23.25" x14ac:dyDescent="0.2">
      <c r="A220" s="54"/>
      <c r="B220" s="48"/>
      <c r="D220" s="44"/>
      <c r="E220" s="67"/>
      <c r="F220" s="44"/>
      <c r="G220" s="48"/>
    </row>
    <row r="221" spans="1:7" ht="23.25" x14ac:dyDescent="0.2">
      <c r="A221" s="54"/>
      <c r="B221" s="48"/>
      <c r="D221" s="44"/>
      <c r="E221" s="67"/>
      <c r="F221" s="44"/>
      <c r="G221" s="48"/>
    </row>
    <row r="222" spans="1:7" ht="23.25" x14ac:dyDescent="0.2">
      <c r="A222" s="54"/>
      <c r="B222" s="48"/>
      <c r="D222" s="44"/>
      <c r="E222" s="67"/>
      <c r="F222" s="44"/>
      <c r="G222" s="48"/>
    </row>
    <row r="223" spans="1:7" ht="23.25" x14ac:dyDescent="0.2">
      <c r="A223" s="54"/>
      <c r="B223" s="48"/>
      <c r="D223" s="44"/>
      <c r="E223" s="67"/>
      <c r="F223" s="44"/>
      <c r="G223" s="48"/>
    </row>
    <row r="224" spans="1:7" ht="23.25" x14ac:dyDescent="0.2">
      <c r="A224" s="54"/>
      <c r="B224" s="48"/>
      <c r="D224" s="44"/>
      <c r="E224" s="67"/>
      <c r="F224" s="44"/>
      <c r="G224" s="48"/>
    </row>
    <row r="225" spans="1:7" ht="23.25" x14ac:dyDescent="0.2">
      <c r="A225" s="54"/>
      <c r="B225" s="48"/>
      <c r="D225" s="44"/>
      <c r="E225" s="67"/>
      <c r="F225" s="44"/>
      <c r="G225" s="48"/>
    </row>
    <row r="226" spans="1:7" ht="23.25" x14ac:dyDescent="0.2">
      <c r="A226" s="54"/>
      <c r="B226" s="48"/>
      <c r="D226" s="44"/>
      <c r="E226" s="67"/>
      <c r="F226" s="44"/>
      <c r="G226" s="48"/>
    </row>
    <row r="227" spans="1:7" ht="23.25" x14ac:dyDescent="0.2">
      <c r="A227" s="54"/>
      <c r="B227" s="48"/>
      <c r="D227" s="44"/>
      <c r="E227" s="67"/>
      <c r="F227" s="44"/>
      <c r="G227" s="48"/>
    </row>
    <row r="228" spans="1:7" ht="23.25" x14ac:dyDescent="0.2">
      <c r="A228" s="54"/>
      <c r="B228" s="48"/>
      <c r="D228" s="44"/>
      <c r="E228" s="67"/>
      <c r="F228" s="44"/>
      <c r="G228" s="48"/>
    </row>
    <row r="229" spans="1:7" ht="23.25" x14ac:dyDescent="0.2">
      <c r="A229" s="54"/>
      <c r="B229" s="48"/>
      <c r="D229" s="44"/>
      <c r="E229" s="67"/>
      <c r="F229" s="44"/>
      <c r="G229" s="48"/>
    </row>
    <row r="230" spans="1:7" ht="23.25" x14ac:dyDescent="0.2">
      <c r="A230" s="54"/>
      <c r="B230" s="48"/>
      <c r="D230" s="44"/>
      <c r="E230" s="67"/>
      <c r="F230" s="44"/>
      <c r="G230" s="48"/>
    </row>
    <row r="231" spans="1:7" ht="23.25" x14ac:dyDescent="0.2">
      <c r="A231" s="54"/>
      <c r="B231" s="48"/>
      <c r="D231" s="44"/>
      <c r="E231" s="67"/>
      <c r="F231" s="44"/>
      <c r="G231" s="48"/>
    </row>
    <row r="232" spans="1:7" ht="23.25" x14ac:dyDescent="0.2">
      <c r="A232" s="54"/>
      <c r="B232" s="48"/>
      <c r="D232" s="44"/>
      <c r="E232" s="67"/>
      <c r="F232" s="44"/>
      <c r="G232" s="48"/>
    </row>
    <row r="233" spans="1:7" ht="23.25" x14ac:dyDescent="0.2">
      <c r="A233" s="54"/>
      <c r="B233" s="48"/>
      <c r="D233" s="44"/>
      <c r="E233" s="67"/>
      <c r="F233" s="44"/>
      <c r="G233" s="48"/>
    </row>
    <row r="234" spans="1:7" ht="23.25" x14ac:dyDescent="0.2">
      <c r="A234" s="54"/>
      <c r="B234" s="48"/>
      <c r="D234" s="44"/>
      <c r="E234" s="67"/>
      <c r="F234" s="44"/>
      <c r="G234" s="48"/>
    </row>
    <row r="235" spans="1:7" ht="23.25" x14ac:dyDescent="0.2">
      <c r="A235" s="54"/>
      <c r="B235" s="48"/>
      <c r="D235" s="44"/>
      <c r="E235" s="67"/>
      <c r="F235" s="44"/>
      <c r="G235" s="48"/>
    </row>
    <row r="236" spans="1:7" ht="23.25" x14ac:dyDescent="0.2">
      <c r="A236" s="54"/>
      <c r="B236" s="48"/>
      <c r="D236" s="44"/>
      <c r="E236" s="67"/>
      <c r="F236" s="44"/>
      <c r="G236" s="48"/>
    </row>
    <row r="237" spans="1:7" ht="23.25" x14ac:dyDescent="0.2">
      <c r="A237" s="54"/>
      <c r="B237" s="48"/>
      <c r="D237" s="44"/>
      <c r="E237" s="67"/>
      <c r="F237" s="44"/>
      <c r="G237" s="48"/>
    </row>
    <row r="238" spans="1:7" ht="23.25" x14ac:dyDescent="0.2">
      <c r="A238" s="54"/>
      <c r="B238" s="48"/>
      <c r="D238" s="44"/>
      <c r="E238" s="67"/>
      <c r="F238" s="44"/>
      <c r="G238" s="48"/>
    </row>
    <row r="239" spans="1:7" ht="23.25" x14ac:dyDescent="0.2">
      <c r="A239" s="54"/>
      <c r="B239" s="48"/>
      <c r="D239" s="44"/>
      <c r="E239" s="67"/>
      <c r="F239" s="44"/>
      <c r="G239" s="48"/>
    </row>
    <row r="240" spans="1:7" ht="23.25" x14ac:dyDescent="0.2">
      <c r="A240" s="54"/>
      <c r="B240" s="48"/>
      <c r="D240" s="44"/>
      <c r="E240" s="67"/>
      <c r="F240" s="44"/>
      <c r="G240" s="48"/>
    </row>
    <row r="241" spans="1:7" ht="23.25" x14ac:dyDescent="0.2">
      <c r="A241" s="54"/>
      <c r="B241" s="48"/>
      <c r="D241" s="44"/>
      <c r="E241" s="67"/>
      <c r="F241" s="44"/>
      <c r="G241" s="48"/>
    </row>
    <row r="242" spans="1:7" ht="23.25" x14ac:dyDescent="0.2">
      <c r="A242" s="54"/>
      <c r="B242" s="48"/>
      <c r="D242" s="44"/>
      <c r="E242" s="67"/>
      <c r="F242" s="44"/>
      <c r="G242" s="48"/>
    </row>
    <row r="243" spans="1:7" ht="23.25" x14ac:dyDescent="0.2">
      <c r="A243" s="54"/>
      <c r="B243" s="48"/>
      <c r="D243" s="44"/>
      <c r="E243" s="67"/>
      <c r="F243" s="44"/>
      <c r="G243" s="48"/>
    </row>
    <row r="244" spans="1:7" ht="23.25" x14ac:dyDescent="0.2">
      <c r="A244" s="54"/>
      <c r="B244" s="48"/>
      <c r="D244" s="44"/>
      <c r="E244" s="67"/>
      <c r="F244" s="44"/>
      <c r="G244" s="48"/>
    </row>
    <row r="245" spans="1:7" ht="23.25" x14ac:dyDescent="0.2">
      <c r="A245" s="54"/>
      <c r="B245" s="48"/>
      <c r="D245" s="44"/>
      <c r="E245" s="67"/>
      <c r="F245" s="44"/>
      <c r="G245" s="48"/>
    </row>
    <row r="246" spans="1:7" ht="23.25" x14ac:dyDescent="0.2">
      <c r="A246" s="54"/>
      <c r="B246" s="48"/>
      <c r="D246" s="44"/>
      <c r="E246" s="67"/>
      <c r="F246" s="44"/>
      <c r="G246" s="48"/>
    </row>
    <row r="247" spans="1:7" ht="23.25" x14ac:dyDescent="0.2">
      <c r="A247" s="54"/>
      <c r="B247" s="48"/>
      <c r="D247" s="44"/>
      <c r="E247" s="67"/>
      <c r="F247" s="44"/>
      <c r="G247" s="48"/>
    </row>
    <row r="248" spans="1:7" ht="23.25" x14ac:dyDescent="0.2">
      <c r="A248" s="54"/>
      <c r="B248" s="48"/>
      <c r="D248" s="44"/>
      <c r="E248" s="67"/>
      <c r="F248" s="44"/>
      <c r="G248" s="48"/>
    </row>
    <row r="249" spans="1:7" ht="23.25" x14ac:dyDescent="0.2">
      <c r="A249" s="54"/>
      <c r="B249" s="48"/>
      <c r="D249" s="44"/>
      <c r="E249" s="67"/>
      <c r="F249" s="44"/>
      <c r="G249" s="48"/>
    </row>
    <row r="250" spans="1:7" ht="23.25" x14ac:dyDescent="0.2">
      <c r="A250" s="54"/>
      <c r="B250" s="48"/>
      <c r="D250" s="44"/>
      <c r="E250" s="67"/>
      <c r="F250" s="44"/>
      <c r="G250" s="48"/>
    </row>
    <row r="251" spans="1:7" ht="23.25" x14ac:dyDescent="0.2">
      <c r="A251" s="54"/>
      <c r="B251" s="48"/>
      <c r="D251" s="44"/>
      <c r="E251" s="67"/>
      <c r="F251" s="44"/>
      <c r="G251" s="48"/>
    </row>
    <row r="252" spans="1:7" ht="23.25" x14ac:dyDescent="0.2">
      <c r="A252" s="54"/>
      <c r="B252" s="48"/>
      <c r="D252" s="44"/>
      <c r="E252" s="67"/>
      <c r="F252" s="44"/>
      <c r="G252" s="48"/>
    </row>
    <row r="253" spans="1:7" ht="23.25" x14ac:dyDescent="0.2">
      <c r="A253" s="54"/>
      <c r="B253" s="48"/>
      <c r="D253" s="44"/>
      <c r="E253" s="67"/>
      <c r="F253" s="44"/>
      <c r="G253" s="48"/>
    </row>
    <row r="254" spans="1:7" ht="23.25" x14ac:dyDescent="0.2">
      <c r="A254" s="54"/>
      <c r="B254" s="48"/>
      <c r="D254" s="44"/>
      <c r="E254" s="67"/>
      <c r="F254" s="44"/>
      <c r="G254" s="48"/>
    </row>
    <row r="255" spans="1:7" ht="23.25" x14ac:dyDescent="0.2">
      <c r="A255" s="54"/>
      <c r="B255" s="48"/>
      <c r="D255" s="44"/>
      <c r="E255" s="67"/>
      <c r="F255" s="44"/>
      <c r="G255" s="48"/>
    </row>
    <row r="256" spans="1:7" ht="23.25" x14ac:dyDescent="0.2">
      <c r="A256" s="54"/>
      <c r="B256" s="48"/>
      <c r="D256" s="44"/>
      <c r="E256" s="67"/>
      <c r="F256" s="44"/>
      <c r="G256" s="48"/>
    </row>
    <row r="257" spans="1:7" ht="23.25" x14ac:dyDescent="0.2">
      <c r="A257" s="54"/>
      <c r="B257" s="48"/>
      <c r="D257" s="44"/>
      <c r="E257" s="67"/>
      <c r="F257" s="44"/>
      <c r="G257" s="48"/>
    </row>
    <row r="258" spans="1:7" ht="23.25" x14ac:dyDescent="0.2">
      <c r="A258" s="54"/>
      <c r="B258" s="48"/>
      <c r="D258" s="44"/>
      <c r="E258" s="67"/>
      <c r="F258" s="44"/>
      <c r="G258" s="48"/>
    </row>
    <row r="259" spans="1:7" ht="23.25" x14ac:dyDescent="0.2">
      <c r="A259" s="54"/>
      <c r="B259" s="48"/>
      <c r="D259" s="44"/>
      <c r="E259" s="67"/>
      <c r="F259" s="44"/>
      <c r="G259" s="48"/>
    </row>
    <row r="260" spans="1:7" ht="23.25" x14ac:dyDescent="0.2">
      <c r="A260" s="54"/>
      <c r="B260" s="48"/>
      <c r="D260" s="44"/>
      <c r="E260" s="67"/>
      <c r="F260" s="44"/>
      <c r="G260" s="48"/>
    </row>
    <row r="261" spans="1:7" ht="23.25" x14ac:dyDescent="0.2">
      <c r="A261" s="54"/>
      <c r="B261" s="48"/>
      <c r="D261" s="44"/>
      <c r="E261" s="67"/>
      <c r="F261" s="44"/>
      <c r="G261" s="48"/>
    </row>
    <row r="262" spans="1:7" ht="23.25" x14ac:dyDescent="0.2">
      <c r="A262" s="54"/>
      <c r="B262" s="48"/>
      <c r="D262" s="44"/>
      <c r="E262" s="67"/>
      <c r="F262" s="44"/>
      <c r="G262" s="48"/>
    </row>
    <row r="263" spans="1:7" ht="23.25" x14ac:dyDescent="0.2">
      <c r="A263" s="54"/>
      <c r="B263" s="48"/>
      <c r="D263" s="44"/>
      <c r="E263" s="67"/>
      <c r="F263" s="44"/>
      <c r="G263" s="48"/>
    </row>
    <row r="264" spans="1:7" ht="23.25" x14ac:dyDescent="0.2">
      <c r="A264" s="54"/>
      <c r="B264" s="48"/>
      <c r="D264" s="44"/>
      <c r="E264" s="67"/>
      <c r="F264" s="44"/>
      <c r="G264" s="48"/>
    </row>
    <row r="265" spans="1:7" ht="23.25" x14ac:dyDescent="0.2">
      <c r="A265" s="54"/>
      <c r="B265" s="48"/>
      <c r="D265" s="44"/>
      <c r="E265" s="67"/>
      <c r="F265" s="44"/>
      <c r="G265" s="48"/>
    </row>
    <row r="266" spans="1:7" ht="23.25" x14ac:dyDescent="0.2">
      <c r="A266" s="54"/>
      <c r="B266" s="48"/>
      <c r="D266" s="44"/>
      <c r="E266" s="67"/>
      <c r="F266" s="44"/>
      <c r="G266" s="48"/>
    </row>
    <row r="267" spans="1:7" ht="23.25" x14ac:dyDescent="0.2">
      <c r="A267" s="54"/>
      <c r="B267" s="48"/>
      <c r="D267" s="44"/>
      <c r="E267" s="67"/>
      <c r="F267" s="44"/>
      <c r="G267" s="48"/>
    </row>
    <row r="268" spans="1:7" ht="23.25" x14ac:dyDescent="0.2">
      <c r="A268" s="54"/>
      <c r="B268" s="48"/>
      <c r="D268" s="44"/>
      <c r="E268" s="67"/>
      <c r="F268" s="44"/>
      <c r="G268" s="48"/>
    </row>
    <row r="269" spans="1:7" ht="23.25" x14ac:dyDescent="0.2">
      <c r="A269" s="54"/>
      <c r="B269" s="48"/>
      <c r="D269" s="44"/>
      <c r="E269" s="67"/>
      <c r="F269" s="44"/>
      <c r="G269" s="48"/>
    </row>
    <row r="270" spans="1:7" ht="23.25" x14ac:dyDescent="0.2">
      <c r="A270" s="54"/>
      <c r="B270" s="48"/>
      <c r="D270" s="44"/>
      <c r="E270" s="67"/>
      <c r="F270" s="44"/>
      <c r="G270" s="48"/>
    </row>
    <row r="271" spans="1:7" ht="23.25" x14ac:dyDescent="0.2">
      <c r="A271" s="54"/>
      <c r="B271" s="48"/>
      <c r="D271" s="44"/>
      <c r="E271" s="67"/>
      <c r="F271" s="44"/>
      <c r="G271" s="48"/>
    </row>
    <row r="272" spans="1:7" ht="23.25" x14ac:dyDescent="0.2">
      <c r="A272" s="54"/>
      <c r="B272" s="48"/>
      <c r="D272" s="44"/>
      <c r="E272" s="67"/>
      <c r="F272" s="44"/>
      <c r="G272" s="48"/>
    </row>
    <row r="273" spans="1:7" ht="23.25" x14ac:dyDescent="0.2">
      <c r="A273" s="54"/>
      <c r="B273" s="48"/>
      <c r="D273" s="44"/>
      <c r="E273" s="67"/>
      <c r="F273" s="44"/>
      <c r="G273" s="48"/>
    </row>
    <row r="274" spans="1:7" ht="23.25" x14ac:dyDescent="0.2">
      <c r="A274" s="54"/>
      <c r="B274" s="48"/>
      <c r="D274" s="44"/>
      <c r="E274" s="67"/>
      <c r="F274" s="44"/>
      <c r="G274" s="48"/>
    </row>
    <row r="275" spans="1:7" ht="23.25" x14ac:dyDescent="0.2">
      <c r="A275" s="54"/>
      <c r="B275" s="48"/>
      <c r="D275" s="44"/>
      <c r="E275" s="67"/>
      <c r="F275" s="44"/>
      <c r="G275" s="48"/>
    </row>
    <row r="276" spans="1:7" ht="23.25" x14ac:dyDescent="0.2">
      <c r="A276" s="54"/>
      <c r="B276" s="48"/>
      <c r="D276" s="44"/>
      <c r="E276" s="67"/>
      <c r="F276" s="44"/>
      <c r="G276" s="48"/>
    </row>
    <row r="277" spans="1:7" ht="23.25" x14ac:dyDescent="0.2">
      <c r="A277" s="54"/>
      <c r="B277" s="48"/>
      <c r="D277" s="44"/>
      <c r="E277" s="67"/>
      <c r="F277" s="44"/>
      <c r="G277" s="48"/>
    </row>
    <row r="278" spans="1:7" ht="23.25" x14ac:dyDescent="0.2">
      <c r="A278" s="54"/>
      <c r="B278" s="48"/>
      <c r="D278" s="44"/>
      <c r="E278" s="67"/>
      <c r="F278" s="44"/>
      <c r="G278" s="48"/>
    </row>
    <row r="279" spans="1:7" ht="23.25" x14ac:dyDescent="0.2">
      <c r="A279" s="54"/>
      <c r="B279" s="48"/>
      <c r="D279" s="44"/>
      <c r="E279" s="67"/>
      <c r="F279" s="44"/>
      <c r="G279" s="48"/>
    </row>
    <row r="280" spans="1:7" ht="23.25" x14ac:dyDescent="0.2">
      <c r="A280" s="54"/>
      <c r="B280" s="48"/>
      <c r="D280" s="44"/>
      <c r="E280" s="67"/>
      <c r="F280" s="44"/>
      <c r="G280" s="48"/>
    </row>
    <row r="281" spans="1:7" ht="23.25" x14ac:dyDescent="0.2">
      <c r="A281" s="54"/>
      <c r="B281" s="48"/>
      <c r="D281" s="44"/>
      <c r="E281" s="67"/>
      <c r="F281" s="44"/>
      <c r="G281" s="48"/>
    </row>
    <row r="282" spans="1:7" ht="23.25" x14ac:dyDescent="0.2">
      <c r="A282" s="54"/>
      <c r="B282" s="48"/>
      <c r="D282" s="44"/>
      <c r="E282" s="67"/>
      <c r="F282" s="44"/>
      <c r="G282" s="48"/>
    </row>
    <row r="283" spans="1:7" ht="23.25" x14ac:dyDescent="0.2">
      <c r="A283" s="54"/>
      <c r="B283" s="48"/>
      <c r="D283" s="44"/>
      <c r="E283" s="67"/>
      <c r="F283" s="44"/>
      <c r="G283" s="48"/>
    </row>
    <row r="284" spans="1:7" ht="23.25" x14ac:dyDescent="0.2">
      <c r="A284" s="54"/>
      <c r="B284" s="48"/>
      <c r="D284" s="44"/>
      <c r="E284" s="67"/>
      <c r="F284" s="44"/>
      <c r="G284" s="48"/>
    </row>
    <row r="285" spans="1:7" ht="23.25" x14ac:dyDescent="0.2">
      <c r="A285" s="54"/>
      <c r="B285" s="48"/>
      <c r="D285" s="44"/>
      <c r="E285" s="67"/>
      <c r="F285" s="44"/>
      <c r="G285" s="48"/>
    </row>
    <row r="286" spans="1:7" ht="23.25" x14ac:dyDescent="0.2">
      <c r="A286" s="54"/>
      <c r="B286" s="48"/>
      <c r="D286" s="44"/>
      <c r="E286" s="67"/>
      <c r="F286" s="44"/>
      <c r="G286" s="48"/>
    </row>
    <row r="287" spans="1:7" ht="23.25" x14ac:dyDescent="0.2">
      <c r="A287" s="54"/>
      <c r="B287" s="48"/>
      <c r="D287" s="44"/>
      <c r="E287" s="67"/>
      <c r="F287" s="44"/>
      <c r="G287" s="48"/>
    </row>
    <row r="288" spans="1:7" ht="23.25" x14ac:dyDescent="0.2">
      <c r="A288" s="54"/>
      <c r="B288" s="48"/>
      <c r="D288" s="44"/>
      <c r="E288" s="67"/>
      <c r="F288" s="44"/>
      <c r="G288" s="48"/>
    </row>
    <row r="289" spans="1:7" ht="23.25" x14ac:dyDescent="0.2">
      <c r="A289" s="54"/>
      <c r="B289" s="48"/>
      <c r="D289" s="44"/>
      <c r="E289" s="67"/>
      <c r="F289" s="44"/>
      <c r="G289" s="48"/>
    </row>
    <row r="290" spans="1:7" ht="23.25" x14ac:dyDescent="0.2">
      <c r="A290" s="54"/>
      <c r="B290" s="48"/>
      <c r="D290" s="44"/>
      <c r="E290" s="67"/>
      <c r="F290" s="44"/>
      <c r="G290" s="48"/>
    </row>
    <row r="291" spans="1:7" ht="23.25" x14ac:dyDescent="0.2">
      <c r="A291" s="54"/>
      <c r="B291" s="48"/>
      <c r="D291" s="44"/>
      <c r="E291" s="67"/>
      <c r="F291" s="44"/>
      <c r="G291" s="48"/>
    </row>
    <row r="292" spans="1:7" ht="23.25" x14ac:dyDescent="0.2">
      <c r="A292" s="54"/>
      <c r="B292" s="48"/>
      <c r="D292" s="44"/>
      <c r="E292" s="67"/>
      <c r="F292" s="44"/>
      <c r="G292" s="48"/>
    </row>
    <row r="293" spans="1:7" ht="23.25" x14ac:dyDescent="0.2">
      <c r="A293" s="54"/>
      <c r="B293" s="48"/>
      <c r="D293" s="44"/>
      <c r="E293" s="67"/>
      <c r="F293" s="44"/>
      <c r="G293" s="48"/>
    </row>
    <row r="294" spans="1:7" ht="23.25" x14ac:dyDescent="0.2">
      <c r="A294" s="54"/>
      <c r="B294" s="48"/>
      <c r="D294" s="44"/>
      <c r="E294" s="67"/>
      <c r="F294" s="44"/>
      <c r="G294" s="48"/>
    </row>
    <row r="295" spans="1:7" ht="23.25" x14ac:dyDescent="0.2">
      <c r="A295" s="54"/>
      <c r="B295" s="48"/>
      <c r="D295" s="44"/>
      <c r="E295" s="67"/>
      <c r="F295" s="44"/>
      <c r="G295" s="48"/>
    </row>
    <row r="296" spans="1:7" ht="23.25" x14ac:dyDescent="0.2">
      <c r="A296" s="54"/>
      <c r="B296" s="48"/>
      <c r="D296" s="44"/>
      <c r="E296" s="67"/>
      <c r="F296" s="44"/>
      <c r="G296" s="48"/>
    </row>
    <row r="297" spans="1:7" ht="23.25" x14ac:dyDescent="0.2">
      <c r="A297" s="54"/>
      <c r="B297" s="48"/>
      <c r="D297" s="44"/>
      <c r="E297" s="67"/>
      <c r="F297" s="44"/>
      <c r="G297" s="48"/>
    </row>
    <row r="298" spans="1:7" ht="23.25" x14ac:dyDescent="0.2">
      <c r="A298" s="54"/>
      <c r="B298" s="48"/>
      <c r="D298" s="44"/>
      <c r="E298" s="67"/>
      <c r="F298" s="44"/>
      <c r="G298" s="48"/>
    </row>
    <row r="299" spans="1:7" ht="23.25" x14ac:dyDescent="0.2">
      <c r="A299" s="54"/>
      <c r="B299" s="48"/>
      <c r="D299" s="44"/>
      <c r="E299" s="67"/>
      <c r="F299" s="44"/>
      <c r="G299" s="48"/>
    </row>
    <row r="300" spans="1:7" ht="23.25" x14ac:dyDescent="0.2">
      <c r="A300" s="54"/>
      <c r="B300" s="48"/>
      <c r="D300" s="44"/>
      <c r="E300" s="67"/>
      <c r="F300" s="44"/>
      <c r="G300" s="48"/>
    </row>
    <row r="301" spans="1:7" ht="23.25" x14ac:dyDescent="0.2">
      <c r="A301" s="54"/>
      <c r="B301" s="48"/>
      <c r="D301" s="44"/>
      <c r="E301" s="67"/>
      <c r="F301" s="44"/>
      <c r="G301" s="48"/>
    </row>
    <row r="302" spans="1:7" ht="23.25" x14ac:dyDescent="0.2">
      <c r="A302" s="54"/>
      <c r="B302" s="48"/>
      <c r="D302" s="44"/>
      <c r="E302" s="67"/>
      <c r="F302" s="44"/>
      <c r="G302" s="48"/>
    </row>
    <row r="303" spans="1:7" ht="23.25" x14ac:dyDescent="0.2">
      <c r="A303" s="54"/>
      <c r="B303" s="48"/>
      <c r="D303" s="44"/>
      <c r="E303" s="67"/>
      <c r="F303" s="44"/>
      <c r="G303" s="48"/>
    </row>
    <row r="304" spans="1:7" ht="23.25" x14ac:dyDescent="0.2">
      <c r="A304" s="54"/>
      <c r="B304" s="48"/>
      <c r="D304" s="44"/>
      <c r="E304" s="67"/>
      <c r="F304" s="44"/>
      <c r="G304" s="48"/>
    </row>
    <row r="305" spans="1:7" ht="23.25" x14ac:dyDescent="0.2">
      <c r="A305" s="54"/>
      <c r="B305" s="48"/>
      <c r="D305" s="44"/>
      <c r="E305" s="67"/>
      <c r="F305" s="44"/>
      <c r="G305" s="48"/>
    </row>
    <row r="306" spans="1:7" ht="23.25" x14ac:dyDescent="0.2">
      <c r="A306" s="54"/>
      <c r="B306" s="48"/>
      <c r="D306" s="44"/>
      <c r="E306" s="67"/>
      <c r="F306" s="44"/>
      <c r="G306" s="48"/>
    </row>
    <row r="307" spans="1:7" ht="23.25" x14ac:dyDescent="0.2">
      <c r="A307" s="54"/>
      <c r="B307" s="48"/>
      <c r="D307" s="44"/>
      <c r="E307" s="67"/>
      <c r="F307" s="44"/>
      <c r="G307" s="48"/>
    </row>
    <row r="308" spans="1:7" ht="23.25" x14ac:dyDescent="0.2">
      <c r="A308" s="54"/>
      <c r="B308" s="48"/>
      <c r="D308" s="44"/>
      <c r="E308" s="67"/>
      <c r="F308" s="44"/>
      <c r="G308" s="48"/>
    </row>
    <row r="309" spans="1:7" ht="23.25" x14ac:dyDescent="0.2">
      <c r="A309" s="54"/>
      <c r="B309" s="48"/>
      <c r="D309" s="44"/>
      <c r="E309" s="67"/>
      <c r="F309" s="44"/>
      <c r="G309" s="48"/>
    </row>
    <row r="310" spans="1:7" ht="23.25" x14ac:dyDescent="0.2">
      <c r="A310" s="54"/>
      <c r="B310" s="48"/>
      <c r="D310" s="44"/>
      <c r="E310" s="67"/>
      <c r="F310" s="44"/>
      <c r="G310" s="48"/>
    </row>
    <row r="311" spans="1:7" ht="23.25" x14ac:dyDescent="0.2">
      <c r="A311" s="54"/>
      <c r="B311" s="48"/>
      <c r="D311" s="44"/>
      <c r="E311" s="67"/>
      <c r="F311" s="44"/>
      <c r="G311" s="48"/>
    </row>
    <row r="312" spans="1:7" ht="23.25" x14ac:dyDescent="0.2">
      <c r="A312" s="54"/>
      <c r="B312" s="48"/>
      <c r="D312" s="44"/>
      <c r="E312" s="67"/>
      <c r="F312" s="44"/>
      <c r="G312" s="48"/>
    </row>
    <row r="313" spans="1:7" ht="23.25" x14ac:dyDescent="0.2">
      <c r="A313" s="54"/>
      <c r="B313" s="48"/>
      <c r="D313" s="44"/>
      <c r="E313" s="67"/>
      <c r="F313" s="44"/>
      <c r="G313" s="48"/>
    </row>
    <row r="314" spans="1:7" ht="23.25" x14ac:dyDescent="0.2">
      <c r="A314" s="54"/>
      <c r="B314" s="48"/>
      <c r="D314" s="44"/>
      <c r="E314" s="67"/>
      <c r="F314" s="44"/>
      <c r="G314" s="48"/>
    </row>
    <row r="315" spans="1:7" ht="23.25" x14ac:dyDescent="0.2">
      <c r="A315" s="54"/>
      <c r="B315" s="48"/>
      <c r="D315" s="44"/>
      <c r="E315" s="67"/>
      <c r="F315" s="44"/>
      <c r="G315" s="48"/>
    </row>
    <row r="316" spans="1:7" ht="23.25" x14ac:dyDescent="0.2">
      <c r="A316" s="54"/>
      <c r="B316" s="48"/>
      <c r="D316" s="44"/>
      <c r="E316" s="67"/>
      <c r="F316" s="44"/>
      <c r="G316" s="48"/>
    </row>
    <row r="317" spans="1:7" ht="23.25" x14ac:dyDescent="0.2">
      <c r="A317" s="54"/>
      <c r="B317" s="48"/>
      <c r="D317" s="44"/>
      <c r="E317" s="67"/>
      <c r="F317" s="44"/>
      <c r="G317" s="48"/>
    </row>
    <row r="318" spans="1:7" ht="23.25" x14ac:dyDescent="0.2">
      <c r="A318" s="54"/>
      <c r="B318" s="48"/>
      <c r="D318" s="44"/>
      <c r="E318" s="67"/>
      <c r="F318" s="44"/>
      <c r="G318" s="48"/>
    </row>
    <row r="319" spans="1:7" ht="23.25" x14ac:dyDescent="0.2">
      <c r="A319" s="54"/>
      <c r="B319" s="48"/>
      <c r="D319" s="44"/>
      <c r="E319" s="67"/>
      <c r="F319" s="44"/>
      <c r="G319" s="48"/>
    </row>
    <row r="320" spans="1:7" ht="23.25" x14ac:dyDescent="0.2">
      <c r="A320" s="54"/>
      <c r="B320" s="48"/>
      <c r="D320" s="44"/>
      <c r="E320" s="67"/>
      <c r="F320" s="44"/>
      <c r="G320" s="48"/>
    </row>
    <row r="321" spans="1:7" ht="23.25" x14ac:dyDescent="0.2">
      <c r="A321" s="54"/>
      <c r="B321" s="48"/>
      <c r="D321" s="44"/>
      <c r="E321" s="67"/>
      <c r="F321" s="44"/>
      <c r="G321" s="48"/>
    </row>
    <row r="322" spans="1:7" ht="23.25" x14ac:dyDescent="0.2">
      <c r="A322" s="54"/>
      <c r="B322" s="48"/>
      <c r="D322" s="44"/>
      <c r="E322" s="67"/>
      <c r="F322" s="44"/>
      <c r="G322" s="48"/>
    </row>
    <row r="323" spans="1:7" ht="23.25" x14ac:dyDescent="0.2">
      <c r="A323" s="54"/>
      <c r="B323" s="48"/>
      <c r="D323" s="44"/>
      <c r="E323" s="67"/>
      <c r="F323" s="44"/>
      <c r="G323" s="48"/>
    </row>
    <row r="324" spans="1:7" ht="23.25" x14ac:dyDescent="0.2">
      <c r="A324" s="54"/>
      <c r="B324" s="48"/>
      <c r="D324" s="44"/>
      <c r="E324" s="67"/>
      <c r="F324" s="44"/>
      <c r="G324" s="48"/>
    </row>
    <row r="325" spans="1:7" ht="23.25" x14ac:dyDescent="0.2">
      <c r="A325" s="54"/>
      <c r="B325" s="48"/>
      <c r="D325" s="44"/>
      <c r="E325" s="67"/>
      <c r="F325" s="44"/>
      <c r="G325" s="48"/>
    </row>
    <row r="326" spans="1:7" ht="23.25" x14ac:dyDescent="0.2">
      <c r="A326" s="54"/>
      <c r="B326" s="48"/>
      <c r="D326" s="44"/>
      <c r="E326" s="67"/>
      <c r="F326" s="44"/>
      <c r="G326" s="48"/>
    </row>
    <row r="327" spans="1:7" ht="23.25" x14ac:dyDescent="0.2">
      <c r="A327" s="54"/>
      <c r="B327" s="48"/>
      <c r="D327" s="44"/>
      <c r="E327" s="67"/>
      <c r="F327" s="44"/>
      <c r="G327" s="48"/>
    </row>
    <row r="328" spans="1:7" ht="23.25" x14ac:dyDescent="0.2">
      <c r="A328" s="54"/>
      <c r="B328" s="48"/>
      <c r="D328" s="44"/>
      <c r="E328" s="67"/>
      <c r="F328" s="44"/>
      <c r="G328" s="48"/>
    </row>
    <row r="329" spans="1:7" ht="23.25" x14ac:dyDescent="0.2">
      <c r="A329" s="54"/>
      <c r="B329" s="48"/>
      <c r="D329" s="44"/>
      <c r="E329" s="67"/>
      <c r="F329" s="44"/>
      <c r="G329" s="48"/>
    </row>
    <row r="330" spans="1:7" ht="23.25" x14ac:dyDescent="0.2">
      <c r="A330" s="54"/>
      <c r="B330" s="48"/>
      <c r="D330" s="44"/>
      <c r="E330" s="67"/>
      <c r="F330" s="44"/>
      <c r="G330" s="48"/>
    </row>
    <row r="331" spans="1:7" ht="23.25" x14ac:dyDescent="0.2">
      <c r="A331" s="54"/>
      <c r="B331" s="48"/>
      <c r="D331" s="44"/>
      <c r="E331" s="67"/>
      <c r="F331" s="44"/>
      <c r="G331" s="48"/>
    </row>
    <row r="332" spans="1:7" ht="23.25" x14ac:dyDescent="0.2">
      <c r="A332" s="54"/>
      <c r="B332" s="48"/>
      <c r="D332" s="44"/>
      <c r="E332" s="67"/>
      <c r="F332" s="44"/>
      <c r="G332" s="48"/>
    </row>
    <row r="333" spans="1:7" ht="23.25" x14ac:dyDescent="0.2">
      <c r="A333" s="54"/>
      <c r="B333" s="48"/>
      <c r="D333" s="44"/>
      <c r="E333" s="67"/>
      <c r="F333" s="44"/>
      <c r="G333" s="48"/>
    </row>
    <row r="334" spans="1:7" ht="23.25" x14ac:dyDescent="0.2">
      <c r="A334" s="54"/>
      <c r="B334" s="48"/>
      <c r="D334" s="44"/>
      <c r="E334" s="67"/>
      <c r="F334" s="44"/>
      <c r="G334" s="48"/>
    </row>
    <row r="335" spans="1:7" ht="23.25" x14ac:dyDescent="0.2">
      <c r="A335" s="54"/>
      <c r="B335" s="48"/>
      <c r="D335" s="44"/>
      <c r="E335" s="67"/>
      <c r="F335" s="44"/>
      <c r="G335" s="48"/>
    </row>
    <row r="336" spans="1:7" ht="23.25" x14ac:dyDescent="0.2">
      <c r="A336" s="54"/>
      <c r="B336" s="48"/>
      <c r="D336" s="44"/>
      <c r="E336" s="67"/>
      <c r="F336" s="44"/>
      <c r="G336" s="48"/>
    </row>
    <row r="337" spans="1:7" ht="23.25" x14ac:dyDescent="0.2">
      <c r="A337" s="54"/>
      <c r="B337" s="48"/>
      <c r="D337" s="44"/>
      <c r="E337" s="67"/>
      <c r="F337" s="44"/>
      <c r="G337" s="48"/>
    </row>
    <row r="338" spans="1:7" ht="23.25" x14ac:dyDescent="0.2">
      <c r="A338" s="54"/>
      <c r="B338" s="48"/>
      <c r="D338" s="44"/>
      <c r="E338" s="67"/>
      <c r="F338" s="44"/>
      <c r="G338" s="48"/>
    </row>
    <row r="339" spans="1:7" ht="23.25" x14ac:dyDescent="0.2">
      <c r="A339" s="54"/>
      <c r="B339" s="48"/>
      <c r="D339" s="44"/>
      <c r="E339" s="67"/>
      <c r="F339" s="44"/>
      <c r="G339" s="48"/>
    </row>
    <row r="340" spans="1:7" ht="23.25" x14ac:dyDescent="0.2">
      <c r="A340" s="54"/>
      <c r="B340" s="48"/>
      <c r="D340" s="44"/>
      <c r="E340" s="67"/>
      <c r="F340" s="44"/>
      <c r="G340" s="48"/>
    </row>
    <row r="341" spans="1:7" ht="23.25" x14ac:dyDescent="0.2">
      <c r="A341" s="54"/>
      <c r="B341" s="48"/>
      <c r="D341" s="44"/>
      <c r="E341" s="67"/>
      <c r="F341" s="44"/>
      <c r="G341" s="48"/>
    </row>
    <row r="342" spans="1:7" ht="23.25" x14ac:dyDescent="0.2">
      <c r="A342" s="54"/>
      <c r="B342" s="48"/>
      <c r="D342" s="44"/>
      <c r="E342" s="67"/>
      <c r="F342" s="44"/>
      <c r="G342" s="48"/>
    </row>
    <row r="343" spans="1:7" ht="23.25" x14ac:dyDescent="0.2">
      <c r="A343" s="54"/>
      <c r="B343" s="48"/>
      <c r="D343" s="44"/>
      <c r="E343" s="67"/>
      <c r="F343" s="44"/>
      <c r="G343" s="48"/>
    </row>
    <row r="344" spans="1:7" ht="23.25" x14ac:dyDescent="0.2">
      <c r="A344" s="54"/>
      <c r="B344" s="48"/>
      <c r="D344" s="44"/>
      <c r="E344" s="67"/>
      <c r="F344" s="44"/>
      <c r="G344" s="48"/>
    </row>
    <row r="345" spans="1:7" ht="23.25" x14ac:dyDescent="0.2">
      <c r="A345" s="54"/>
      <c r="B345" s="48"/>
      <c r="D345" s="44"/>
      <c r="E345" s="67"/>
      <c r="F345" s="44"/>
      <c r="G345" s="48"/>
    </row>
    <row r="346" spans="1:7" ht="23.25" x14ac:dyDescent="0.2">
      <c r="A346" s="54"/>
      <c r="B346" s="48"/>
      <c r="D346" s="44"/>
      <c r="E346" s="67"/>
      <c r="F346" s="44"/>
      <c r="G346" s="48"/>
    </row>
    <row r="347" spans="1:7" ht="23.25" x14ac:dyDescent="0.2">
      <c r="A347" s="54"/>
      <c r="B347" s="48"/>
      <c r="D347" s="44"/>
      <c r="E347" s="67"/>
      <c r="F347" s="44"/>
      <c r="G347" s="48"/>
    </row>
    <row r="348" spans="1:7" ht="23.25" x14ac:dyDescent="0.2">
      <c r="A348" s="54"/>
      <c r="B348" s="48"/>
      <c r="D348" s="44"/>
      <c r="E348" s="67"/>
      <c r="F348" s="44"/>
      <c r="G348" s="48"/>
    </row>
    <row r="349" spans="1:7" ht="23.25" x14ac:dyDescent="0.2">
      <c r="A349" s="54"/>
      <c r="B349" s="48"/>
      <c r="D349" s="44"/>
      <c r="E349" s="67"/>
      <c r="F349" s="44"/>
      <c r="G349" s="48"/>
    </row>
    <row r="350" spans="1:7" ht="23.25" x14ac:dyDescent="0.2">
      <c r="A350" s="54"/>
      <c r="B350" s="48"/>
      <c r="D350" s="44"/>
      <c r="E350" s="67"/>
      <c r="F350" s="44"/>
      <c r="G350" s="48"/>
    </row>
    <row r="351" spans="1:7" ht="23.25" x14ac:dyDescent="0.2">
      <c r="A351" s="54"/>
      <c r="B351" s="48"/>
      <c r="D351" s="44"/>
      <c r="E351" s="67"/>
      <c r="F351" s="44"/>
      <c r="G351" s="48"/>
    </row>
    <row r="352" spans="1:7" ht="23.25" x14ac:dyDescent="0.2">
      <c r="A352" s="54"/>
      <c r="B352" s="48"/>
      <c r="D352" s="44"/>
      <c r="E352" s="67"/>
      <c r="F352" s="44"/>
      <c r="G352" s="48"/>
    </row>
    <row r="353" spans="1:7" ht="23.25" x14ac:dyDescent="0.2">
      <c r="A353" s="54"/>
      <c r="B353" s="48"/>
      <c r="D353" s="44"/>
      <c r="E353" s="67"/>
      <c r="F353" s="44"/>
      <c r="G353" s="48"/>
    </row>
    <row r="354" spans="1:7" ht="23.25" x14ac:dyDescent="0.2">
      <c r="A354" s="54"/>
      <c r="B354" s="48"/>
      <c r="D354" s="44"/>
      <c r="E354" s="67"/>
      <c r="F354" s="44"/>
      <c r="G354" s="48"/>
    </row>
    <row r="355" spans="1:7" ht="23.25" x14ac:dyDescent="0.2">
      <c r="A355" s="54"/>
      <c r="B355" s="48"/>
      <c r="D355" s="44"/>
      <c r="E355" s="67"/>
      <c r="F355" s="44"/>
      <c r="G355" s="48"/>
    </row>
    <row r="356" spans="1:7" ht="23.25" x14ac:dyDescent="0.2">
      <c r="A356" s="54"/>
      <c r="B356" s="48"/>
      <c r="D356" s="44"/>
      <c r="E356" s="67"/>
      <c r="F356" s="44"/>
      <c r="G356" s="48"/>
    </row>
    <row r="357" spans="1:7" ht="23.25" x14ac:dyDescent="0.2">
      <c r="A357" s="54"/>
      <c r="B357" s="48"/>
      <c r="D357" s="44"/>
      <c r="E357" s="67"/>
      <c r="F357" s="44"/>
      <c r="G357" s="48"/>
    </row>
    <row r="358" spans="1:7" ht="23.25" x14ac:dyDescent="0.2">
      <c r="A358" s="54"/>
      <c r="B358" s="48"/>
      <c r="D358" s="44"/>
      <c r="E358" s="67"/>
      <c r="F358" s="44"/>
      <c r="G358" s="48"/>
    </row>
    <row r="359" spans="1:7" ht="23.25" x14ac:dyDescent="0.2">
      <c r="A359" s="54"/>
      <c r="B359" s="48"/>
      <c r="D359" s="44"/>
      <c r="E359" s="67"/>
      <c r="F359" s="44"/>
      <c r="G359" s="48"/>
    </row>
    <row r="360" spans="1:7" ht="23.25" x14ac:dyDescent="0.2">
      <c r="A360" s="54"/>
      <c r="B360" s="48"/>
      <c r="D360" s="44"/>
      <c r="E360" s="67"/>
      <c r="F360" s="44"/>
      <c r="G360" s="48"/>
    </row>
    <row r="361" spans="1:7" ht="23.25" x14ac:dyDescent="0.2">
      <c r="A361" s="54"/>
      <c r="B361" s="48"/>
      <c r="D361" s="44"/>
      <c r="E361" s="67"/>
      <c r="F361" s="44"/>
      <c r="G361" s="48"/>
    </row>
    <row r="362" spans="1:7" ht="23.25" x14ac:dyDescent="0.2">
      <c r="A362" s="54"/>
      <c r="B362" s="48"/>
      <c r="D362" s="44"/>
      <c r="E362" s="67"/>
      <c r="F362" s="44"/>
      <c r="G362" s="48"/>
    </row>
    <row r="363" spans="1:7" ht="23.25" x14ac:dyDescent="0.2">
      <c r="A363" s="54"/>
      <c r="B363" s="48"/>
      <c r="D363" s="44"/>
      <c r="E363" s="67"/>
      <c r="F363" s="44"/>
      <c r="G363" s="48"/>
    </row>
    <row r="364" spans="1:7" ht="23.25" x14ac:dyDescent="0.2">
      <c r="A364" s="54"/>
      <c r="B364" s="48"/>
      <c r="D364" s="44"/>
      <c r="E364" s="67"/>
      <c r="F364" s="44"/>
      <c r="G364" s="48"/>
    </row>
    <row r="365" spans="1:7" ht="23.25" x14ac:dyDescent="0.2">
      <c r="A365" s="54"/>
      <c r="B365" s="48"/>
      <c r="D365" s="44"/>
      <c r="E365" s="67"/>
      <c r="F365" s="44"/>
      <c r="G365" s="48"/>
    </row>
    <row r="366" spans="1:7" ht="23.25" x14ac:dyDescent="0.2">
      <c r="A366" s="54"/>
      <c r="B366" s="48"/>
      <c r="D366" s="44"/>
      <c r="E366" s="67"/>
      <c r="F366" s="44"/>
      <c r="G366" s="48"/>
    </row>
    <row r="367" spans="1:7" ht="23.25" x14ac:dyDescent="0.2">
      <c r="A367" s="54"/>
      <c r="B367" s="48"/>
      <c r="D367" s="44"/>
      <c r="E367" s="67"/>
      <c r="F367" s="44"/>
      <c r="G367" s="48"/>
    </row>
    <row r="368" spans="1:7" ht="23.25" x14ac:dyDescent="0.2">
      <c r="A368" s="54"/>
      <c r="B368" s="48"/>
      <c r="D368" s="44"/>
      <c r="E368" s="67"/>
      <c r="F368" s="44"/>
      <c r="G368" s="48"/>
    </row>
    <row r="369" spans="1:7" ht="23.25" x14ac:dyDescent="0.2">
      <c r="A369" s="54"/>
      <c r="B369" s="48"/>
      <c r="D369" s="44"/>
      <c r="E369" s="67"/>
      <c r="F369" s="44"/>
      <c r="G369" s="48"/>
    </row>
    <row r="370" spans="1:7" ht="23.25" x14ac:dyDescent="0.2">
      <c r="A370" s="54"/>
      <c r="B370" s="48"/>
      <c r="D370" s="44"/>
      <c r="E370" s="67"/>
      <c r="F370" s="44"/>
      <c r="G370" s="48"/>
    </row>
    <row r="371" spans="1:7" ht="23.25" x14ac:dyDescent="0.2">
      <c r="A371" s="54"/>
      <c r="B371" s="48"/>
      <c r="D371" s="44"/>
      <c r="E371" s="67"/>
      <c r="F371" s="44"/>
      <c r="G371" s="48"/>
    </row>
    <row r="372" spans="1:7" ht="23.25" x14ac:dyDescent="0.2">
      <c r="A372" s="54"/>
      <c r="B372" s="48"/>
      <c r="D372" s="44"/>
      <c r="E372" s="67"/>
      <c r="F372" s="44"/>
      <c r="G372" s="48"/>
    </row>
    <row r="373" spans="1:7" ht="23.25" x14ac:dyDescent="0.2">
      <c r="A373" s="54"/>
      <c r="B373" s="48"/>
      <c r="D373" s="44"/>
      <c r="E373" s="67"/>
      <c r="F373" s="44"/>
      <c r="G373" s="48"/>
    </row>
    <row r="374" spans="1:7" ht="23.25" x14ac:dyDescent="0.2">
      <c r="A374" s="54"/>
      <c r="B374" s="48"/>
      <c r="D374" s="44"/>
      <c r="E374" s="67"/>
      <c r="F374" s="44"/>
      <c r="G374" s="48"/>
    </row>
    <row r="375" spans="1:7" ht="23.25" x14ac:dyDescent="0.2">
      <c r="A375" s="54"/>
      <c r="B375" s="48"/>
      <c r="D375" s="44"/>
      <c r="E375" s="67"/>
      <c r="F375" s="44"/>
      <c r="G375" s="48"/>
    </row>
    <row r="376" spans="1:7" ht="23.25" x14ac:dyDescent="0.2">
      <c r="A376" s="54"/>
      <c r="B376" s="48"/>
      <c r="D376" s="44"/>
      <c r="E376" s="67"/>
      <c r="F376" s="44"/>
      <c r="G376" s="48"/>
    </row>
    <row r="377" spans="1:7" ht="23.25" x14ac:dyDescent="0.2">
      <c r="A377" s="54"/>
      <c r="B377" s="48"/>
      <c r="D377" s="44"/>
      <c r="E377" s="67"/>
      <c r="F377" s="44"/>
      <c r="G377" s="48"/>
    </row>
    <row r="378" spans="1:7" ht="23.25" x14ac:dyDescent="0.2">
      <c r="A378" s="54"/>
      <c r="B378" s="48"/>
      <c r="D378" s="44"/>
      <c r="E378" s="67"/>
      <c r="F378" s="44"/>
      <c r="G378" s="48"/>
    </row>
    <row r="379" spans="1:7" ht="23.25" x14ac:dyDescent="0.2">
      <c r="A379" s="54"/>
      <c r="B379" s="48"/>
      <c r="D379" s="44"/>
      <c r="E379" s="67"/>
      <c r="F379" s="44"/>
      <c r="G379" s="48"/>
    </row>
    <row r="380" spans="1:7" ht="23.25" x14ac:dyDescent="0.2">
      <c r="A380" s="54"/>
      <c r="B380" s="48"/>
      <c r="D380" s="44"/>
      <c r="E380" s="67"/>
      <c r="F380" s="44"/>
      <c r="G380" s="48"/>
    </row>
    <row r="381" spans="1:7" ht="23.25" x14ac:dyDescent="0.2">
      <c r="A381" s="54"/>
      <c r="B381" s="48"/>
      <c r="D381" s="44"/>
      <c r="E381" s="67"/>
      <c r="F381" s="44"/>
      <c r="G381" s="48"/>
    </row>
    <row r="382" spans="1:7" ht="23.25" x14ac:dyDescent="0.2">
      <c r="A382" s="54"/>
      <c r="B382" s="48"/>
      <c r="D382" s="44"/>
      <c r="E382" s="67"/>
      <c r="F382" s="44"/>
      <c r="G382" s="48"/>
    </row>
    <row r="383" spans="1:7" ht="23.25" x14ac:dyDescent="0.2">
      <c r="A383" s="54"/>
      <c r="B383" s="48"/>
      <c r="D383" s="44"/>
      <c r="E383" s="67"/>
      <c r="F383" s="44"/>
      <c r="G383" s="48"/>
    </row>
    <row r="384" spans="1:7" ht="23.25" x14ac:dyDescent="0.2">
      <c r="A384" s="54"/>
      <c r="B384" s="48"/>
      <c r="D384" s="44"/>
      <c r="E384" s="67"/>
      <c r="F384" s="44"/>
      <c r="G384" s="48"/>
    </row>
    <row r="385" spans="1:7" ht="23.25" x14ac:dyDescent="0.2">
      <c r="A385" s="54"/>
      <c r="B385" s="48"/>
      <c r="D385" s="44"/>
      <c r="E385" s="67"/>
      <c r="F385" s="44"/>
      <c r="G385" s="48"/>
    </row>
    <row r="386" spans="1:7" ht="23.25" x14ac:dyDescent="0.2">
      <c r="A386" s="54"/>
      <c r="B386" s="48"/>
      <c r="D386" s="44"/>
      <c r="E386" s="67"/>
      <c r="F386" s="44"/>
      <c r="G386" s="48"/>
    </row>
    <row r="387" spans="1:7" ht="23.25" x14ac:dyDescent="0.2">
      <c r="A387" s="54"/>
      <c r="B387" s="48"/>
      <c r="D387" s="44"/>
      <c r="E387" s="67"/>
      <c r="F387" s="44"/>
      <c r="G387" s="48"/>
    </row>
    <row r="388" spans="1:7" ht="23.25" x14ac:dyDescent="0.2">
      <c r="A388" s="54"/>
      <c r="B388" s="48"/>
      <c r="D388" s="44"/>
      <c r="E388" s="67"/>
      <c r="F388" s="44"/>
      <c r="G388" s="48"/>
    </row>
    <row r="389" spans="1:7" ht="23.25" x14ac:dyDescent="0.2">
      <c r="A389" s="54"/>
      <c r="B389" s="48"/>
      <c r="D389" s="44"/>
      <c r="E389" s="67"/>
      <c r="F389" s="44"/>
      <c r="G389" s="48"/>
    </row>
    <row r="390" spans="1:7" ht="23.25" x14ac:dyDescent="0.2">
      <c r="A390" s="54"/>
      <c r="B390" s="48"/>
      <c r="D390" s="44"/>
      <c r="E390" s="67"/>
      <c r="F390" s="44"/>
      <c r="G390" s="48"/>
    </row>
    <row r="391" spans="1:7" ht="23.25" x14ac:dyDescent="0.2">
      <c r="A391" s="54"/>
      <c r="B391" s="48"/>
      <c r="D391" s="44"/>
      <c r="E391" s="67"/>
      <c r="F391" s="44"/>
      <c r="G391" s="48"/>
    </row>
    <row r="392" spans="1:7" ht="23.25" x14ac:dyDescent="0.2">
      <c r="A392" s="54"/>
      <c r="B392" s="48"/>
      <c r="D392" s="44"/>
      <c r="E392" s="67"/>
      <c r="F392" s="44"/>
      <c r="G392" s="48"/>
    </row>
    <row r="393" spans="1:7" ht="23.25" x14ac:dyDescent="0.2">
      <c r="A393" s="54"/>
      <c r="B393" s="48"/>
      <c r="D393" s="44"/>
      <c r="E393" s="67"/>
      <c r="F393" s="44"/>
      <c r="G393" s="48"/>
    </row>
    <row r="394" spans="1:7" ht="23.25" x14ac:dyDescent="0.2">
      <c r="A394" s="54"/>
      <c r="B394" s="48"/>
      <c r="D394" s="44"/>
      <c r="E394" s="67"/>
      <c r="F394" s="44"/>
      <c r="G394" s="48"/>
    </row>
    <row r="395" spans="1:7" ht="23.25" x14ac:dyDescent="0.2">
      <c r="A395" s="54"/>
      <c r="B395" s="48"/>
      <c r="D395" s="44"/>
      <c r="E395" s="67"/>
      <c r="F395" s="44"/>
      <c r="G395" s="48"/>
    </row>
    <row r="396" spans="1:7" ht="23.25" x14ac:dyDescent="0.2">
      <c r="A396" s="54"/>
      <c r="B396" s="48"/>
      <c r="D396" s="44"/>
      <c r="E396" s="67"/>
      <c r="F396" s="44"/>
      <c r="G396" s="48"/>
    </row>
    <row r="397" spans="1:7" ht="23.25" x14ac:dyDescent="0.2">
      <c r="A397" s="54"/>
      <c r="B397" s="48"/>
      <c r="D397" s="44"/>
      <c r="E397" s="67"/>
      <c r="F397" s="44"/>
      <c r="G397" s="48"/>
    </row>
    <row r="398" spans="1:7" ht="23.25" x14ac:dyDescent="0.2">
      <c r="A398" s="54"/>
      <c r="B398" s="48"/>
      <c r="D398" s="44"/>
      <c r="E398" s="67"/>
      <c r="F398" s="44"/>
      <c r="G398" s="48"/>
    </row>
    <row r="399" spans="1:7" ht="23.25" x14ac:dyDescent="0.2">
      <c r="A399" s="54"/>
      <c r="B399" s="48"/>
      <c r="D399" s="44"/>
      <c r="E399" s="67"/>
      <c r="F399" s="44"/>
      <c r="G399" s="48"/>
    </row>
    <row r="400" spans="1:7" ht="23.25" x14ac:dyDescent="0.2">
      <c r="A400" s="54"/>
      <c r="B400" s="48"/>
      <c r="D400" s="44"/>
      <c r="E400" s="67"/>
      <c r="F400" s="44"/>
      <c r="G400" s="48"/>
    </row>
    <row r="401" spans="1:7" ht="23.25" x14ac:dyDescent="0.2">
      <c r="A401" s="54"/>
      <c r="B401" s="48"/>
      <c r="D401" s="44"/>
      <c r="E401" s="67"/>
      <c r="F401" s="44"/>
      <c r="G401" s="48"/>
    </row>
    <row r="402" spans="1:7" ht="23.25" x14ac:dyDescent="0.2">
      <c r="A402" s="54"/>
      <c r="B402" s="48"/>
      <c r="D402" s="44"/>
      <c r="E402" s="67"/>
      <c r="F402" s="44"/>
      <c r="G402" s="48"/>
    </row>
    <row r="403" spans="1:7" ht="23.25" x14ac:dyDescent="0.2">
      <c r="A403" s="54"/>
      <c r="B403" s="48"/>
      <c r="D403" s="44"/>
      <c r="E403" s="67"/>
      <c r="F403" s="44"/>
      <c r="G403" s="48"/>
    </row>
    <row r="404" spans="1:7" ht="23.25" x14ac:dyDescent="0.2">
      <c r="A404" s="54"/>
      <c r="B404" s="48"/>
      <c r="D404" s="44"/>
      <c r="E404" s="67"/>
      <c r="F404" s="44"/>
      <c r="G404" s="48"/>
    </row>
    <row r="405" spans="1:7" ht="23.25" x14ac:dyDescent="0.2">
      <c r="A405" s="54"/>
      <c r="B405" s="48"/>
      <c r="D405" s="44"/>
      <c r="E405" s="67"/>
      <c r="F405" s="44"/>
      <c r="G405" s="48"/>
    </row>
    <row r="406" spans="1:7" ht="23.25" x14ac:dyDescent="0.2">
      <c r="A406" s="54"/>
      <c r="B406" s="48"/>
      <c r="D406" s="44"/>
      <c r="E406" s="67"/>
      <c r="F406" s="44"/>
      <c r="G406" s="48"/>
    </row>
    <row r="407" spans="1:7" ht="23.25" x14ac:dyDescent="0.2">
      <c r="A407" s="54"/>
      <c r="B407" s="48"/>
      <c r="D407" s="44"/>
      <c r="E407" s="67"/>
      <c r="F407" s="44"/>
      <c r="G407" s="48"/>
    </row>
    <row r="408" spans="1:7" ht="23.25" x14ac:dyDescent="0.2">
      <c r="A408" s="54"/>
      <c r="B408" s="48"/>
      <c r="D408" s="44"/>
      <c r="E408" s="67"/>
      <c r="F408" s="44"/>
      <c r="G408" s="48"/>
    </row>
    <row r="409" spans="1:7" ht="23.25" x14ac:dyDescent="0.2">
      <c r="A409" s="54"/>
      <c r="B409" s="48"/>
      <c r="D409" s="44"/>
      <c r="E409" s="67"/>
      <c r="F409" s="44"/>
      <c r="G409" s="48"/>
    </row>
    <row r="410" spans="1:7" ht="23.25" x14ac:dyDescent="0.2">
      <c r="A410" s="54"/>
      <c r="B410" s="48"/>
      <c r="D410" s="44"/>
      <c r="E410" s="67"/>
      <c r="F410" s="44"/>
      <c r="G410" s="48"/>
    </row>
    <row r="411" spans="1:7" ht="23.25" x14ac:dyDescent="0.2">
      <c r="A411" s="54"/>
      <c r="B411" s="48"/>
      <c r="D411" s="44"/>
      <c r="E411" s="67"/>
      <c r="F411" s="44"/>
      <c r="G411" s="48"/>
    </row>
    <row r="412" spans="1:7" ht="23.25" x14ac:dyDescent="0.2">
      <c r="A412" s="54"/>
      <c r="B412" s="48"/>
      <c r="D412" s="44"/>
      <c r="E412" s="67"/>
      <c r="F412" s="44"/>
      <c r="G412" s="48"/>
    </row>
    <row r="413" spans="1:7" ht="23.25" x14ac:dyDescent="0.2">
      <c r="A413" s="54"/>
      <c r="B413" s="48"/>
      <c r="D413" s="44"/>
      <c r="E413" s="67"/>
      <c r="F413" s="44"/>
      <c r="G413" s="48"/>
    </row>
    <row r="414" spans="1:7" ht="23.25" x14ac:dyDescent="0.2">
      <c r="A414" s="54"/>
      <c r="B414" s="48"/>
      <c r="D414" s="44"/>
      <c r="E414" s="67"/>
      <c r="F414" s="44"/>
      <c r="G414" s="48"/>
    </row>
    <row r="415" spans="1:7" ht="23.25" x14ac:dyDescent="0.2">
      <c r="A415" s="54"/>
      <c r="B415" s="48"/>
      <c r="D415" s="44"/>
      <c r="E415" s="67"/>
      <c r="F415" s="44"/>
      <c r="G415" s="48"/>
    </row>
    <row r="416" spans="1:7" ht="23.25" x14ac:dyDescent="0.2">
      <c r="A416" s="54"/>
      <c r="B416" s="48"/>
      <c r="D416" s="44"/>
      <c r="E416" s="67"/>
      <c r="F416" s="44"/>
      <c r="G416" s="48"/>
    </row>
    <row r="417" spans="1:7" ht="23.25" x14ac:dyDescent="0.2">
      <c r="A417" s="54"/>
      <c r="B417" s="48"/>
      <c r="D417" s="44"/>
      <c r="E417" s="67"/>
      <c r="F417" s="44"/>
      <c r="G417" s="48"/>
    </row>
    <row r="418" spans="1:7" ht="23.25" x14ac:dyDescent="0.2">
      <c r="A418" s="54"/>
      <c r="B418" s="48"/>
      <c r="D418" s="44"/>
      <c r="E418" s="67"/>
      <c r="F418" s="44"/>
      <c r="G418" s="48"/>
    </row>
    <row r="419" spans="1:7" ht="23.25" x14ac:dyDescent="0.2">
      <c r="A419" s="54"/>
      <c r="B419" s="48"/>
      <c r="D419" s="44"/>
      <c r="E419" s="67"/>
      <c r="F419" s="44"/>
      <c r="G419" s="48"/>
    </row>
    <row r="420" spans="1:7" ht="23.25" x14ac:dyDescent="0.2">
      <c r="A420" s="54"/>
      <c r="B420" s="48"/>
      <c r="D420" s="44"/>
      <c r="E420" s="67"/>
      <c r="F420" s="44"/>
      <c r="G420" s="48"/>
    </row>
    <row r="421" spans="1:7" ht="23.25" x14ac:dyDescent="0.2">
      <c r="A421" s="54"/>
      <c r="B421" s="48"/>
      <c r="D421" s="44"/>
      <c r="E421" s="67"/>
      <c r="F421" s="44"/>
      <c r="G421" s="48"/>
    </row>
    <row r="422" spans="1:7" ht="23.25" x14ac:dyDescent="0.2">
      <c r="A422" s="54"/>
      <c r="B422" s="48"/>
      <c r="D422" s="44"/>
      <c r="E422" s="67"/>
      <c r="F422" s="44"/>
      <c r="G422" s="48"/>
    </row>
    <row r="423" spans="1:7" ht="23.25" x14ac:dyDescent="0.2">
      <c r="A423" s="54"/>
      <c r="B423" s="48"/>
      <c r="D423" s="44"/>
      <c r="E423" s="67"/>
      <c r="F423" s="44"/>
      <c r="G423" s="48"/>
    </row>
    <row r="424" spans="1:7" ht="23.25" x14ac:dyDescent="0.2">
      <c r="A424" s="54"/>
      <c r="B424" s="48"/>
      <c r="D424" s="44"/>
      <c r="E424" s="67"/>
      <c r="F424" s="44"/>
      <c r="G424" s="48"/>
    </row>
    <row r="425" spans="1:7" ht="23.25" x14ac:dyDescent="0.2">
      <c r="A425" s="54"/>
      <c r="B425" s="48"/>
      <c r="D425" s="44"/>
      <c r="E425" s="67"/>
      <c r="F425" s="44"/>
      <c r="G425" s="48"/>
    </row>
    <row r="426" spans="1:7" ht="23.25" x14ac:dyDescent="0.2">
      <c r="A426" s="54"/>
      <c r="B426" s="48"/>
      <c r="D426" s="44"/>
      <c r="E426" s="67"/>
      <c r="F426" s="44"/>
      <c r="G426" s="48"/>
    </row>
    <row r="427" spans="1:7" ht="23.25" x14ac:dyDescent="0.2">
      <c r="A427" s="54"/>
      <c r="B427" s="48"/>
      <c r="D427" s="44"/>
      <c r="E427" s="67"/>
      <c r="F427" s="44"/>
      <c r="G427" s="48"/>
    </row>
    <row r="428" spans="1:7" ht="23.25" x14ac:dyDescent="0.2">
      <c r="A428" s="54"/>
      <c r="B428" s="48"/>
      <c r="D428" s="44"/>
      <c r="E428" s="67"/>
      <c r="F428" s="44"/>
      <c r="G428" s="48"/>
    </row>
    <row r="429" spans="1:7" ht="23.25" x14ac:dyDescent="0.2">
      <c r="A429" s="54"/>
      <c r="B429" s="48"/>
      <c r="D429" s="44"/>
      <c r="E429" s="67"/>
      <c r="F429" s="44"/>
      <c r="G429" s="48"/>
    </row>
    <row r="430" spans="1:7" ht="23.25" x14ac:dyDescent="0.2">
      <c r="A430" s="54"/>
      <c r="B430" s="48"/>
      <c r="D430" s="44"/>
      <c r="E430" s="67"/>
      <c r="F430" s="44"/>
      <c r="G430" s="48"/>
    </row>
    <row r="431" spans="1:7" ht="23.25" x14ac:dyDescent="0.2">
      <c r="A431" s="54"/>
      <c r="B431" s="48"/>
      <c r="D431" s="44"/>
      <c r="E431" s="67"/>
      <c r="F431" s="44"/>
      <c r="G431" s="48"/>
    </row>
    <row r="432" spans="1:7" ht="23.25" x14ac:dyDescent="0.2">
      <c r="A432" s="54"/>
      <c r="B432" s="48"/>
      <c r="D432" s="44"/>
      <c r="E432" s="67"/>
      <c r="F432" s="44"/>
      <c r="G432" s="48"/>
    </row>
    <row r="433" spans="1:7" ht="23.25" x14ac:dyDescent="0.2">
      <c r="A433" s="54"/>
      <c r="B433" s="48"/>
      <c r="D433" s="44"/>
      <c r="E433" s="67"/>
      <c r="F433" s="44"/>
      <c r="G433" s="48"/>
    </row>
    <row r="434" spans="1:7" ht="23.25" x14ac:dyDescent="0.2">
      <c r="A434" s="54"/>
      <c r="B434" s="48"/>
      <c r="D434" s="44"/>
      <c r="E434" s="67"/>
      <c r="F434" s="44"/>
      <c r="G434" s="48"/>
    </row>
    <row r="435" spans="1:7" ht="23.25" x14ac:dyDescent="0.2">
      <c r="A435" s="54"/>
      <c r="B435" s="48"/>
      <c r="D435" s="44"/>
      <c r="E435" s="67"/>
      <c r="F435" s="44"/>
      <c r="G435" s="48"/>
    </row>
    <row r="436" spans="1:7" ht="23.25" x14ac:dyDescent="0.2">
      <c r="A436" s="54"/>
      <c r="B436" s="48"/>
      <c r="D436" s="44"/>
      <c r="E436" s="67"/>
      <c r="F436" s="44"/>
      <c r="G436" s="48"/>
    </row>
    <row r="437" spans="1:7" ht="23.25" x14ac:dyDescent="0.2">
      <c r="A437" s="54"/>
      <c r="B437" s="48"/>
      <c r="D437" s="44"/>
      <c r="E437" s="67"/>
      <c r="F437" s="44"/>
      <c r="G437" s="48"/>
    </row>
    <row r="438" spans="1:7" ht="23.25" x14ac:dyDescent="0.2">
      <c r="A438" s="54"/>
      <c r="B438" s="48"/>
      <c r="D438" s="44"/>
      <c r="E438" s="67"/>
      <c r="F438" s="44"/>
      <c r="G438" s="48"/>
    </row>
    <row r="439" spans="1:7" ht="23.25" x14ac:dyDescent="0.2">
      <c r="A439" s="54"/>
      <c r="B439" s="48"/>
      <c r="D439" s="44"/>
      <c r="E439" s="67"/>
      <c r="F439" s="44"/>
      <c r="G439" s="48"/>
    </row>
    <row r="440" spans="1:7" ht="23.25" x14ac:dyDescent="0.2">
      <c r="A440" s="54"/>
      <c r="B440" s="48"/>
      <c r="D440" s="44"/>
      <c r="E440" s="67"/>
      <c r="F440" s="44"/>
      <c r="G440" s="48"/>
    </row>
    <row r="441" spans="1:7" ht="23.25" x14ac:dyDescent="0.2">
      <c r="A441" s="54"/>
      <c r="B441" s="48"/>
      <c r="D441" s="44"/>
      <c r="E441" s="67"/>
      <c r="F441" s="44"/>
      <c r="G441" s="48"/>
    </row>
    <row r="442" spans="1:7" ht="23.25" x14ac:dyDescent="0.2">
      <c r="A442" s="54"/>
      <c r="B442" s="48"/>
      <c r="D442" s="44"/>
      <c r="E442" s="67"/>
      <c r="F442" s="44"/>
      <c r="G442" s="48"/>
    </row>
    <row r="443" spans="1:7" ht="23.25" x14ac:dyDescent="0.2">
      <c r="A443" s="54"/>
      <c r="B443" s="48"/>
      <c r="D443" s="44"/>
      <c r="E443" s="67"/>
      <c r="F443" s="44"/>
      <c r="G443" s="48"/>
    </row>
    <row r="444" spans="1:7" ht="23.25" x14ac:dyDescent="0.2">
      <c r="A444" s="54"/>
      <c r="B444" s="48"/>
      <c r="D444" s="44"/>
      <c r="E444" s="67"/>
      <c r="F444" s="44"/>
      <c r="G444" s="48"/>
    </row>
    <row r="445" spans="1:7" ht="23.25" x14ac:dyDescent="0.2">
      <c r="A445" s="54"/>
      <c r="B445" s="48"/>
      <c r="D445" s="44"/>
      <c r="E445" s="67"/>
      <c r="F445" s="44"/>
      <c r="G445" s="48"/>
    </row>
    <row r="446" spans="1:7" ht="23.25" x14ac:dyDescent="0.2">
      <c r="A446" s="54"/>
      <c r="B446" s="48"/>
      <c r="D446" s="44"/>
      <c r="E446" s="67"/>
      <c r="F446" s="44"/>
      <c r="G446" s="48"/>
    </row>
    <row r="447" spans="1:7" ht="23.25" x14ac:dyDescent="0.2">
      <c r="A447" s="54"/>
      <c r="B447" s="48"/>
      <c r="D447" s="44"/>
      <c r="E447" s="67"/>
      <c r="F447" s="44"/>
      <c r="G447" s="48"/>
    </row>
    <row r="448" spans="1:7" ht="23.25" x14ac:dyDescent="0.2">
      <c r="A448" s="54"/>
      <c r="B448" s="48"/>
      <c r="D448" s="44"/>
      <c r="E448" s="67"/>
      <c r="F448" s="44"/>
      <c r="G448" s="48"/>
    </row>
    <row r="449" spans="1:7" ht="23.25" x14ac:dyDescent="0.2">
      <c r="A449" s="54"/>
      <c r="B449" s="48"/>
      <c r="D449" s="44"/>
      <c r="E449" s="67"/>
      <c r="F449" s="44"/>
      <c r="G449" s="48"/>
    </row>
    <row r="450" spans="1:7" ht="23.25" x14ac:dyDescent="0.2">
      <c r="A450" s="54"/>
      <c r="B450" s="48"/>
      <c r="D450" s="44"/>
      <c r="E450" s="67"/>
      <c r="F450" s="44"/>
      <c r="G450" s="48"/>
    </row>
    <row r="451" spans="1:7" ht="23.25" x14ac:dyDescent="0.2">
      <c r="A451" s="54"/>
      <c r="B451" s="48"/>
      <c r="D451" s="44"/>
      <c r="E451" s="67"/>
      <c r="F451" s="44"/>
      <c r="G451" s="48"/>
    </row>
    <row r="452" spans="1:7" ht="23.25" x14ac:dyDescent="0.2">
      <c r="A452" s="54"/>
      <c r="B452" s="48"/>
      <c r="D452" s="44"/>
      <c r="E452" s="67"/>
      <c r="F452" s="44"/>
      <c r="G452" s="48"/>
    </row>
    <row r="453" spans="1:7" ht="23.25" x14ac:dyDescent="0.2">
      <c r="A453" s="54"/>
      <c r="B453" s="48"/>
      <c r="D453" s="44"/>
      <c r="E453" s="67"/>
      <c r="F453" s="44"/>
      <c r="G453" s="48"/>
    </row>
    <row r="454" spans="1:7" ht="23.25" x14ac:dyDescent="0.2">
      <c r="A454" s="54"/>
      <c r="B454" s="48"/>
      <c r="D454" s="44"/>
      <c r="E454" s="67"/>
      <c r="F454" s="44"/>
      <c r="G454" s="48"/>
    </row>
    <row r="455" spans="1:7" ht="23.25" x14ac:dyDescent="0.2">
      <c r="A455" s="54"/>
      <c r="B455" s="48"/>
      <c r="D455" s="44"/>
      <c r="E455" s="67"/>
      <c r="F455" s="44"/>
      <c r="G455" s="48"/>
    </row>
    <row r="456" spans="1:7" ht="23.25" x14ac:dyDescent="0.2">
      <c r="A456" s="54"/>
      <c r="B456" s="48"/>
      <c r="D456" s="44"/>
      <c r="E456" s="67"/>
      <c r="F456" s="44"/>
      <c r="G456" s="48"/>
    </row>
    <row r="457" spans="1:7" ht="23.25" x14ac:dyDescent="0.2">
      <c r="A457" s="54"/>
      <c r="B457" s="48"/>
      <c r="D457" s="44"/>
      <c r="E457" s="67"/>
      <c r="F457" s="44"/>
      <c r="G457" s="48"/>
    </row>
    <row r="458" spans="1:7" ht="23.25" x14ac:dyDescent="0.2">
      <c r="A458" s="54"/>
      <c r="B458" s="48"/>
      <c r="D458" s="44"/>
      <c r="E458" s="67"/>
      <c r="F458" s="44"/>
      <c r="G458" s="48"/>
    </row>
    <row r="459" spans="1:7" ht="23.25" x14ac:dyDescent="0.2">
      <c r="A459" s="54"/>
      <c r="B459" s="48"/>
      <c r="D459" s="44"/>
      <c r="E459" s="67"/>
      <c r="F459" s="44"/>
      <c r="G459" s="48"/>
    </row>
    <row r="460" spans="1:7" ht="23.25" x14ac:dyDescent="0.2">
      <c r="A460" s="54"/>
      <c r="B460" s="48"/>
      <c r="D460" s="44"/>
      <c r="E460" s="67"/>
      <c r="F460" s="44"/>
      <c r="G460" s="48"/>
    </row>
    <row r="461" spans="1:7" ht="23.25" x14ac:dyDescent="0.2">
      <c r="A461" s="54"/>
      <c r="B461" s="48"/>
      <c r="D461" s="44"/>
      <c r="E461" s="67"/>
      <c r="F461" s="44"/>
      <c r="G461" s="48"/>
    </row>
    <row r="462" spans="1:7" ht="23.25" x14ac:dyDescent="0.2">
      <c r="A462" s="54"/>
      <c r="B462" s="48"/>
      <c r="D462" s="44"/>
      <c r="E462" s="67"/>
      <c r="F462" s="44"/>
      <c r="G462" s="48"/>
    </row>
    <row r="463" spans="1:7" ht="23.25" x14ac:dyDescent="0.2">
      <c r="A463" s="54"/>
      <c r="B463" s="48"/>
      <c r="D463" s="44"/>
      <c r="E463" s="67"/>
      <c r="F463" s="44"/>
      <c r="G463" s="48"/>
    </row>
    <row r="464" spans="1:7" ht="23.25" x14ac:dyDescent="0.2">
      <c r="A464" s="54"/>
      <c r="B464" s="48"/>
      <c r="D464" s="44"/>
      <c r="E464" s="67"/>
      <c r="F464" s="44"/>
      <c r="G464" s="48"/>
    </row>
    <row r="465" spans="1:7" ht="23.25" x14ac:dyDescent="0.2">
      <c r="A465" s="54"/>
      <c r="B465" s="48"/>
      <c r="D465" s="44"/>
      <c r="E465" s="67"/>
      <c r="F465" s="44"/>
      <c r="G465" s="48"/>
    </row>
    <row r="466" spans="1:7" ht="23.25" x14ac:dyDescent="0.2">
      <c r="A466" s="54"/>
      <c r="B466" s="48"/>
      <c r="D466" s="44"/>
      <c r="E466" s="67"/>
      <c r="F466" s="44"/>
      <c r="G466" s="48"/>
    </row>
    <row r="467" spans="1:7" ht="23.25" x14ac:dyDescent="0.2">
      <c r="A467" s="54"/>
      <c r="B467" s="48"/>
      <c r="D467" s="44"/>
      <c r="E467" s="67"/>
      <c r="F467" s="44"/>
      <c r="G467" s="48"/>
    </row>
    <row r="468" spans="1:7" ht="23.25" x14ac:dyDescent="0.2">
      <c r="A468" s="54"/>
      <c r="B468" s="48"/>
      <c r="D468" s="44"/>
      <c r="E468" s="67"/>
      <c r="F468" s="44"/>
      <c r="G468" s="48"/>
    </row>
    <row r="469" spans="1:7" ht="23.25" x14ac:dyDescent="0.2">
      <c r="A469" s="54"/>
      <c r="B469" s="48"/>
      <c r="D469" s="44"/>
      <c r="E469" s="67"/>
      <c r="F469" s="44"/>
      <c r="G469" s="48"/>
    </row>
    <row r="470" spans="1:7" ht="23.25" x14ac:dyDescent="0.2">
      <c r="A470" s="54"/>
      <c r="B470" s="48"/>
      <c r="D470" s="44"/>
      <c r="E470" s="67"/>
      <c r="F470" s="44"/>
      <c r="G470" s="48"/>
    </row>
    <row r="471" spans="1:7" ht="23.25" x14ac:dyDescent="0.2">
      <c r="A471" s="54"/>
      <c r="B471" s="48"/>
      <c r="D471" s="44"/>
      <c r="E471" s="67"/>
      <c r="F471" s="44"/>
      <c r="G471" s="48"/>
    </row>
    <row r="472" spans="1:7" ht="23.25" x14ac:dyDescent="0.2">
      <c r="A472" s="54"/>
      <c r="B472" s="48"/>
      <c r="D472" s="44"/>
      <c r="E472" s="67"/>
      <c r="F472" s="44"/>
      <c r="G472" s="48"/>
    </row>
    <row r="473" spans="1:7" ht="23.25" x14ac:dyDescent="0.2">
      <c r="A473" s="54"/>
      <c r="B473" s="48"/>
      <c r="D473" s="44"/>
      <c r="E473" s="67"/>
      <c r="F473" s="44"/>
      <c r="G473" s="48"/>
    </row>
    <row r="474" spans="1:7" ht="23.25" x14ac:dyDescent="0.2">
      <c r="A474" s="54"/>
      <c r="B474" s="48"/>
      <c r="D474" s="44"/>
      <c r="E474" s="67"/>
      <c r="F474" s="44"/>
      <c r="G474" s="48"/>
    </row>
    <row r="475" spans="1:7" ht="23.25" x14ac:dyDescent="0.2">
      <c r="A475" s="54"/>
      <c r="B475" s="48"/>
      <c r="D475" s="44"/>
      <c r="E475" s="67"/>
      <c r="F475" s="44"/>
      <c r="G475" s="48"/>
    </row>
    <row r="476" spans="1:7" ht="23.25" x14ac:dyDescent="0.2">
      <c r="A476" s="54"/>
      <c r="B476" s="48"/>
      <c r="D476" s="44"/>
      <c r="E476" s="67"/>
      <c r="F476" s="44"/>
      <c r="G476" s="48"/>
    </row>
    <row r="477" spans="1:7" ht="23.25" x14ac:dyDescent="0.2">
      <c r="A477" s="54"/>
      <c r="B477" s="48"/>
      <c r="D477" s="44"/>
      <c r="E477" s="67"/>
      <c r="F477" s="44"/>
      <c r="G477" s="48"/>
    </row>
    <row r="478" spans="1:7" ht="23.25" x14ac:dyDescent="0.2">
      <c r="A478" s="54"/>
      <c r="B478" s="48"/>
      <c r="D478" s="44"/>
      <c r="E478" s="67"/>
      <c r="F478" s="44"/>
      <c r="G478" s="48"/>
    </row>
    <row r="479" spans="1:7" ht="23.25" x14ac:dyDescent="0.2">
      <c r="A479" s="54"/>
      <c r="B479" s="48"/>
      <c r="D479" s="44"/>
      <c r="E479" s="67"/>
      <c r="F479" s="44"/>
      <c r="G479" s="48"/>
    </row>
    <row r="480" spans="1:7" ht="23.25" x14ac:dyDescent="0.2">
      <c r="A480" s="54"/>
      <c r="B480" s="48"/>
      <c r="D480" s="44"/>
      <c r="E480" s="67"/>
      <c r="F480" s="44"/>
      <c r="G480" s="48"/>
    </row>
    <row r="481" spans="1:7" ht="23.25" x14ac:dyDescent="0.2">
      <c r="A481" s="54"/>
      <c r="B481" s="48"/>
      <c r="D481" s="44"/>
      <c r="E481" s="67"/>
      <c r="F481" s="44"/>
      <c r="G481" s="48"/>
    </row>
    <row r="482" spans="1:7" ht="23.25" x14ac:dyDescent="0.2">
      <c r="A482" s="54"/>
      <c r="B482" s="48"/>
      <c r="D482" s="44"/>
      <c r="E482" s="67"/>
      <c r="F482" s="44"/>
      <c r="G482" s="48"/>
    </row>
    <row r="483" spans="1:7" ht="23.25" x14ac:dyDescent="0.2">
      <c r="A483" s="54"/>
      <c r="B483" s="48"/>
      <c r="D483" s="44"/>
      <c r="E483" s="67"/>
      <c r="F483" s="44"/>
      <c r="G483" s="48"/>
    </row>
    <row r="484" spans="1:7" ht="23.25" x14ac:dyDescent="0.2">
      <c r="A484" s="54"/>
      <c r="B484" s="48"/>
      <c r="D484" s="44"/>
      <c r="E484" s="67"/>
      <c r="F484" s="44"/>
      <c r="G484" s="48"/>
    </row>
    <row r="485" spans="1:7" ht="23.25" x14ac:dyDescent="0.2">
      <c r="A485" s="54"/>
      <c r="B485" s="48"/>
      <c r="D485" s="44"/>
      <c r="E485" s="67"/>
      <c r="F485" s="44"/>
      <c r="G485" s="48"/>
    </row>
    <row r="486" spans="1:7" ht="23.25" x14ac:dyDescent="0.2">
      <c r="A486" s="54"/>
      <c r="B486" s="48"/>
      <c r="D486" s="44"/>
      <c r="E486" s="67"/>
      <c r="F486" s="44"/>
      <c r="G486" s="48"/>
    </row>
    <row r="487" spans="1:7" ht="23.25" x14ac:dyDescent="0.2">
      <c r="A487" s="54"/>
      <c r="B487" s="48"/>
      <c r="D487" s="44"/>
      <c r="E487" s="67"/>
      <c r="F487" s="44"/>
      <c r="G487" s="48"/>
    </row>
    <row r="488" spans="1:7" ht="23.25" x14ac:dyDescent="0.2">
      <c r="A488" s="54"/>
      <c r="B488" s="48"/>
      <c r="D488" s="44"/>
      <c r="E488" s="67"/>
      <c r="F488" s="44"/>
      <c r="G488" s="48"/>
    </row>
    <row r="489" spans="1:7" ht="23.25" x14ac:dyDescent="0.2">
      <c r="A489" s="54"/>
      <c r="B489" s="48"/>
      <c r="D489" s="44"/>
      <c r="E489" s="67"/>
      <c r="F489" s="44"/>
      <c r="G489" s="48"/>
    </row>
    <row r="490" spans="1:7" ht="23.25" x14ac:dyDescent="0.2">
      <c r="A490" s="54"/>
      <c r="B490" s="48"/>
      <c r="D490" s="44"/>
      <c r="E490" s="67"/>
      <c r="F490" s="44"/>
      <c r="G490" s="48"/>
    </row>
    <row r="491" spans="1:7" ht="23.25" x14ac:dyDescent="0.2">
      <c r="A491" s="54"/>
      <c r="B491" s="48"/>
      <c r="D491" s="44"/>
      <c r="E491" s="67"/>
      <c r="F491" s="44"/>
      <c r="G491" s="48"/>
    </row>
    <row r="492" spans="1:7" ht="23.25" x14ac:dyDescent="0.2">
      <c r="A492" s="54"/>
      <c r="B492" s="48"/>
      <c r="D492" s="44"/>
      <c r="E492" s="67"/>
      <c r="F492" s="44"/>
      <c r="G492" s="48"/>
    </row>
    <row r="493" spans="1:7" ht="23.25" x14ac:dyDescent="0.2">
      <c r="A493" s="54"/>
      <c r="B493" s="48"/>
      <c r="D493" s="44"/>
      <c r="E493" s="67"/>
      <c r="F493" s="44"/>
      <c r="G493" s="48"/>
    </row>
    <row r="494" spans="1:7" ht="23.25" x14ac:dyDescent="0.2">
      <c r="A494" s="54"/>
      <c r="B494" s="48"/>
      <c r="D494" s="44"/>
      <c r="E494" s="67"/>
      <c r="F494" s="44"/>
      <c r="G494" s="48"/>
    </row>
    <row r="495" spans="1:7" ht="23.25" x14ac:dyDescent="0.2">
      <c r="A495" s="54"/>
      <c r="B495" s="48"/>
      <c r="D495" s="44"/>
      <c r="E495" s="67"/>
      <c r="F495" s="44"/>
      <c r="G495" s="48"/>
    </row>
    <row r="496" spans="1:7" ht="23.25" x14ac:dyDescent="0.2">
      <c r="A496" s="54"/>
      <c r="B496" s="48"/>
      <c r="D496" s="44"/>
      <c r="E496" s="67"/>
      <c r="F496" s="44"/>
      <c r="G496" s="48"/>
    </row>
    <row r="497" spans="1:7" ht="23.25" x14ac:dyDescent="0.2">
      <c r="A497" s="54"/>
      <c r="B497" s="48"/>
      <c r="D497" s="44"/>
      <c r="E497" s="67"/>
      <c r="F497" s="44"/>
      <c r="G497" s="48"/>
    </row>
    <row r="498" spans="1:7" ht="23.25" x14ac:dyDescent="0.2">
      <c r="A498" s="54"/>
      <c r="B498" s="48"/>
      <c r="D498" s="44"/>
      <c r="E498" s="67"/>
      <c r="F498" s="44"/>
      <c r="G498" s="48"/>
    </row>
    <row r="499" spans="1:7" ht="23.25" x14ac:dyDescent="0.2">
      <c r="A499" s="54"/>
      <c r="B499" s="48"/>
      <c r="D499" s="44"/>
      <c r="E499" s="67"/>
      <c r="F499" s="44"/>
      <c r="G499" s="48"/>
    </row>
    <row r="500" spans="1:7" ht="23.25" x14ac:dyDescent="0.2">
      <c r="A500" s="54"/>
      <c r="B500" s="48"/>
      <c r="D500" s="44"/>
      <c r="E500" s="67"/>
      <c r="F500" s="44"/>
      <c r="G500" s="48"/>
    </row>
    <row r="501" spans="1:7" ht="23.25" x14ac:dyDescent="0.2">
      <c r="A501" s="54"/>
      <c r="B501" s="48"/>
      <c r="D501" s="44"/>
      <c r="E501" s="67"/>
      <c r="F501" s="44"/>
      <c r="G501" s="48"/>
    </row>
    <row r="502" spans="1:7" ht="23.25" x14ac:dyDescent="0.2">
      <c r="A502" s="54"/>
      <c r="B502" s="48"/>
      <c r="D502" s="44"/>
      <c r="E502" s="67"/>
      <c r="F502" s="44"/>
      <c r="G502" s="48"/>
    </row>
    <row r="503" spans="1:7" ht="23.25" x14ac:dyDescent="0.2">
      <c r="A503" s="54"/>
      <c r="B503" s="48"/>
      <c r="D503" s="44"/>
      <c r="E503" s="67"/>
      <c r="F503" s="44"/>
      <c r="G503" s="48"/>
    </row>
    <row r="504" spans="1:7" ht="23.25" x14ac:dyDescent="0.2">
      <c r="A504" s="54"/>
      <c r="B504" s="48"/>
      <c r="D504" s="44"/>
      <c r="E504" s="67"/>
      <c r="F504" s="44"/>
      <c r="G504" s="48"/>
    </row>
    <row r="505" spans="1:7" ht="23.25" x14ac:dyDescent="0.2">
      <c r="A505" s="54"/>
      <c r="B505" s="48"/>
      <c r="D505" s="44"/>
      <c r="E505" s="67"/>
      <c r="F505" s="44"/>
      <c r="G505" s="48"/>
    </row>
    <row r="506" spans="1:7" ht="23.25" x14ac:dyDescent="0.2">
      <c r="A506" s="54"/>
      <c r="B506" s="48"/>
      <c r="D506" s="44"/>
      <c r="E506" s="67"/>
      <c r="F506" s="44"/>
      <c r="G506" s="48"/>
    </row>
    <row r="507" spans="1:7" ht="23.25" x14ac:dyDescent="0.2">
      <c r="A507" s="54"/>
      <c r="B507" s="48"/>
      <c r="D507" s="44"/>
      <c r="E507" s="67"/>
      <c r="F507" s="44"/>
      <c r="G507" s="48"/>
    </row>
    <row r="508" spans="1:7" ht="23.25" x14ac:dyDescent="0.2">
      <c r="A508" s="54"/>
      <c r="B508" s="48"/>
      <c r="D508" s="44"/>
      <c r="E508" s="67"/>
      <c r="F508" s="44"/>
      <c r="G508" s="48"/>
    </row>
    <row r="509" spans="1:7" ht="23.25" x14ac:dyDescent="0.2">
      <c r="A509" s="54"/>
      <c r="B509" s="48"/>
      <c r="D509" s="44"/>
      <c r="E509" s="67"/>
      <c r="F509" s="44"/>
      <c r="G509" s="48"/>
    </row>
    <row r="510" spans="1:7" ht="23.25" x14ac:dyDescent="0.2">
      <c r="A510" s="54"/>
      <c r="B510" s="48"/>
      <c r="D510" s="44"/>
      <c r="E510" s="67"/>
      <c r="F510" s="44"/>
      <c r="G510" s="48"/>
    </row>
    <row r="511" spans="1:7" ht="23.25" x14ac:dyDescent="0.2">
      <c r="A511" s="54"/>
      <c r="B511" s="48"/>
      <c r="D511" s="44"/>
      <c r="E511" s="67"/>
      <c r="F511" s="44"/>
      <c r="G511" s="48"/>
    </row>
    <row r="512" spans="1:7" ht="23.25" x14ac:dyDescent="0.2">
      <c r="A512" s="54"/>
      <c r="B512" s="48"/>
      <c r="D512" s="44"/>
      <c r="E512" s="67"/>
      <c r="F512" s="44"/>
      <c r="G512" s="48"/>
    </row>
    <row r="513" spans="1:7" ht="23.25" x14ac:dyDescent="0.2">
      <c r="A513" s="54"/>
      <c r="B513" s="48"/>
      <c r="D513" s="44"/>
      <c r="E513" s="67"/>
      <c r="F513" s="44"/>
      <c r="G513" s="48"/>
    </row>
    <row r="514" spans="1:7" ht="23.25" x14ac:dyDescent="0.2">
      <c r="A514" s="54"/>
      <c r="B514" s="48"/>
      <c r="D514" s="44"/>
      <c r="E514" s="67"/>
      <c r="F514" s="44"/>
      <c r="G514" s="48"/>
    </row>
    <row r="515" spans="1:7" ht="23.25" x14ac:dyDescent="0.2">
      <c r="A515" s="54"/>
      <c r="B515" s="48"/>
      <c r="D515" s="44"/>
      <c r="E515" s="67"/>
      <c r="F515" s="44"/>
      <c r="G515" s="48"/>
    </row>
    <row r="516" spans="1:7" ht="23.25" x14ac:dyDescent="0.2">
      <c r="A516" s="54"/>
      <c r="B516" s="48"/>
      <c r="D516" s="44"/>
      <c r="E516" s="67"/>
      <c r="F516" s="44"/>
      <c r="G516" s="48"/>
    </row>
    <row r="517" spans="1:7" ht="23.25" x14ac:dyDescent="0.2">
      <c r="A517" s="54"/>
      <c r="B517" s="48"/>
      <c r="D517" s="44"/>
      <c r="E517" s="67"/>
      <c r="F517" s="44"/>
      <c r="G517" s="48"/>
    </row>
    <row r="518" spans="1:7" ht="23.25" x14ac:dyDescent="0.2">
      <c r="A518" s="54"/>
      <c r="B518" s="48"/>
      <c r="D518" s="44"/>
      <c r="E518" s="67"/>
      <c r="F518" s="44"/>
      <c r="G518" s="48"/>
    </row>
    <row r="519" spans="1:7" ht="23.25" x14ac:dyDescent="0.2">
      <c r="A519" s="54"/>
      <c r="B519" s="48"/>
      <c r="D519" s="44"/>
      <c r="E519" s="67"/>
      <c r="F519" s="44"/>
      <c r="G519" s="48"/>
    </row>
    <row r="520" spans="1:7" ht="23.25" x14ac:dyDescent="0.2">
      <c r="A520" s="54"/>
      <c r="B520" s="48"/>
      <c r="D520" s="44"/>
      <c r="E520" s="67"/>
      <c r="F520" s="44"/>
      <c r="G520" s="48"/>
    </row>
    <row r="521" spans="1:7" ht="23.25" x14ac:dyDescent="0.2">
      <c r="A521" s="54"/>
      <c r="B521" s="48"/>
      <c r="D521" s="44"/>
      <c r="E521" s="67"/>
      <c r="F521" s="44"/>
      <c r="G521" s="48"/>
    </row>
    <row r="522" spans="1:7" ht="23.25" x14ac:dyDescent="0.2">
      <c r="A522" s="54"/>
      <c r="B522" s="48"/>
      <c r="D522" s="44"/>
      <c r="E522" s="67"/>
      <c r="F522" s="44"/>
      <c r="G522" s="48"/>
    </row>
    <row r="523" spans="1:7" ht="23.25" x14ac:dyDescent="0.2">
      <c r="A523" s="54"/>
      <c r="B523" s="48"/>
      <c r="D523" s="44"/>
      <c r="E523" s="67"/>
      <c r="F523" s="44"/>
      <c r="G523" s="48"/>
    </row>
    <row r="524" spans="1:7" ht="23.25" x14ac:dyDescent="0.2">
      <c r="A524" s="54"/>
      <c r="B524" s="48"/>
      <c r="D524" s="44"/>
      <c r="E524" s="67"/>
      <c r="F524" s="44"/>
      <c r="G524" s="48"/>
    </row>
    <row r="525" spans="1:7" ht="23.25" x14ac:dyDescent="0.2">
      <c r="A525" s="54"/>
      <c r="B525" s="48"/>
      <c r="D525" s="44"/>
      <c r="E525" s="67"/>
      <c r="F525" s="44"/>
      <c r="G525" s="48"/>
    </row>
    <row r="526" spans="1:7" ht="23.25" x14ac:dyDescent="0.2">
      <c r="A526" s="54"/>
      <c r="B526" s="48"/>
      <c r="D526" s="44"/>
      <c r="E526" s="67"/>
      <c r="F526" s="44"/>
      <c r="G526" s="48"/>
    </row>
    <row r="527" spans="1:7" ht="23.25" x14ac:dyDescent="0.2">
      <c r="A527" s="54"/>
      <c r="B527" s="48"/>
      <c r="D527" s="44"/>
      <c r="E527" s="67"/>
      <c r="F527" s="44"/>
      <c r="G527" s="48"/>
    </row>
    <row r="528" spans="1:7" ht="23.25" x14ac:dyDescent="0.2">
      <c r="A528" s="54"/>
      <c r="B528" s="48"/>
      <c r="D528" s="44"/>
      <c r="E528" s="67"/>
      <c r="F528" s="44"/>
      <c r="G528" s="48"/>
    </row>
    <row r="529" spans="1:7" ht="23.25" x14ac:dyDescent="0.2">
      <c r="A529" s="54"/>
      <c r="B529" s="48"/>
      <c r="D529" s="44"/>
      <c r="E529" s="67"/>
      <c r="F529" s="44"/>
      <c r="G529" s="48"/>
    </row>
    <row r="530" spans="1:7" ht="23.25" x14ac:dyDescent="0.2">
      <c r="A530" s="54"/>
      <c r="B530" s="48"/>
      <c r="D530" s="44"/>
      <c r="E530" s="67"/>
      <c r="F530" s="44"/>
      <c r="G530" s="48"/>
    </row>
    <row r="531" spans="1:7" ht="23.25" x14ac:dyDescent="0.2">
      <c r="A531" s="54"/>
      <c r="B531" s="48"/>
      <c r="D531" s="44"/>
      <c r="E531" s="67"/>
      <c r="F531" s="44"/>
      <c r="G531" s="48"/>
    </row>
    <row r="532" spans="1:7" ht="23.25" x14ac:dyDescent="0.2">
      <c r="A532" s="54"/>
      <c r="B532" s="48"/>
      <c r="D532" s="44"/>
      <c r="E532" s="67"/>
      <c r="F532" s="44"/>
      <c r="G532" s="48"/>
    </row>
    <row r="533" spans="1:7" ht="23.25" x14ac:dyDescent="0.2">
      <c r="A533" s="54"/>
      <c r="B533" s="48"/>
      <c r="D533" s="44"/>
      <c r="E533" s="67"/>
      <c r="F533" s="44"/>
      <c r="G533" s="48"/>
    </row>
    <row r="534" spans="1:7" ht="23.25" x14ac:dyDescent="0.2">
      <c r="A534" s="54"/>
      <c r="B534" s="48"/>
      <c r="D534" s="44"/>
      <c r="E534" s="67"/>
      <c r="F534" s="44"/>
      <c r="G534" s="48"/>
    </row>
    <row r="535" spans="1:7" ht="23.25" x14ac:dyDescent="0.2">
      <c r="A535" s="54"/>
      <c r="B535" s="48"/>
      <c r="D535" s="44"/>
      <c r="E535" s="67"/>
      <c r="F535" s="44"/>
      <c r="G535" s="48"/>
    </row>
    <row r="536" spans="1:7" ht="23.25" x14ac:dyDescent="0.2">
      <c r="A536" s="54"/>
      <c r="B536" s="48"/>
      <c r="D536" s="44"/>
      <c r="E536" s="67"/>
      <c r="F536" s="44"/>
      <c r="G536" s="48"/>
    </row>
    <row r="537" spans="1:7" ht="23.25" x14ac:dyDescent="0.2">
      <c r="A537" s="54"/>
      <c r="B537" s="48"/>
      <c r="D537" s="44"/>
      <c r="E537" s="67"/>
      <c r="F537" s="44"/>
      <c r="G537" s="48"/>
    </row>
    <row r="538" spans="1:7" ht="23.25" x14ac:dyDescent="0.2">
      <c r="A538" s="54"/>
      <c r="B538" s="48"/>
      <c r="D538" s="44"/>
      <c r="E538" s="67"/>
      <c r="F538" s="44"/>
      <c r="G538" s="48"/>
    </row>
    <row r="539" spans="1:7" ht="23.25" x14ac:dyDescent="0.2">
      <c r="A539" s="54"/>
      <c r="B539" s="48"/>
      <c r="D539" s="44"/>
      <c r="E539" s="67"/>
      <c r="F539" s="44"/>
      <c r="G539" s="48"/>
    </row>
    <row r="540" spans="1:7" ht="23.25" x14ac:dyDescent="0.2">
      <c r="A540" s="54"/>
      <c r="B540" s="48"/>
      <c r="D540" s="44"/>
      <c r="E540" s="67"/>
      <c r="F540" s="44"/>
      <c r="G540" s="48"/>
    </row>
    <row r="541" spans="1:7" ht="23.25" x14ac:dyDescent="0.2">
      <c r="A541" s="54"/>
      <c r="B541" s="48"/>
      <c r="D541" s="44"/>
      <c r="E541" s="67"/>
      <c r="F541" s="44"/>
      <c r="G541" s="48"/>
    </row>
    <row r="542" spans="1:7" ht="23.25" x14ac:dyDescent="0.2">
      <c r="A542" s="54"/>
      <c r="B542" s="48"/>
      <c r="D542" s="44"/>
      <c r="E542" s="67"/>
      <c r="F542" s="44"/>
      <c r="G542" s="48"/>
    </row>
    <row r="543" spans="1:7" ht="23.25" x14ac:dyDescent="0.2">
      <c r="A543" s="54"/>
      <c r="B543" s="48"/>
      <c r="D543" s="44"/>
      <c r="E543" s="67"/>
      <c r="F543" s="44"/>
      <c r="G543" s="48"/>
    </row>
    <row r="544" spans="1:7" ht="23.25" x14ac:dyDescent="0.2">
      <c r="A544" s="54"/>
      <c r="B544" s="48"/>
      <c r="D544" s="44"/>
      <c r="E544" s="67"/>
      <c r="F544" s="44"/>
      <c r="G544" s="48"/>
    </row>
    <row r="545" spans="1:7" ht="23.25" x14ac:dyDescent="0.2">
      <c r="A545" s="54"/>
      <c r="B545" s="48"/>
      <c r="D545" s="44"/>
      <c r="E545" s="67"/>
      <c r="F545" s="44"/>
      <c r="G545" s="48"/>
    </row>
    <row r="546" spans="1:7" ht="23.25" x14ac:dyDescent="0.2">
      <c r="A546" s="54"/>
      <c r="B546" s="48"/>
      <c r="D546" s="44"/>
      <c r="E546" s="67"/>
      <c r="F546" s="44"/>
      <c r="G546" s="48"/>
    </row>
    <row r="547" spans="1:7" ht="23.25" x14ac:dyDescent="0.2">
      <c r="A547" s="54"/>
      <c r="B547" s="48"/>
      <c r="D547" s="44"/>
      <c r="E547" s="67"/>
      <c r="F547" s="44"/>
      <c r="G547" s="48"/>
    </row>
    <row r="548" spans="1:7" ht="23.25" x14ac:dyDescent="0.2">
      <c r="A548" s="54"/>
      <c r="B548" s="48"/>
      <c r="D548" s="44"/>
      <c r="E548" s="67"/>
      <c r="F548" s="44"/>
      <c r="G548" s="48"/>
    </row>
    <row r="549" spans="1:7" ht="23.25" x14ac:dyDescent="0.2">
      <c r="A549" s="54"/>
      <c r="B549" s="48"/>
      <c r="D549" s="44"/>
      <c r="E549" s="67"/>
      <c r="F549" s="44"/>
      <c r="G549" s="48"/>
    </row>
    <row r="550" spans="1:7" ht="23.25" x14ac:dyDescent="0.2">
      <c r="A550" s="54"/>
      <c r="B550" s="48"/>
      <c r="D550" s="44"/>
      <c r="E550" s="67"/>
      <c r="F550" s="44"/>
      <c r="G550" s="48"/>
    </row>
    <row r="551" spans="1:7" ht="23.25" x14ac:dyDescent="0.2">
      <c r="A551" s="54"/>
      <c r="B551" s="48"/>
      <c r="D551" s="44"/>
      <c r="E551" s="67"/>
      <c r="F551" s="44"/>
      <c r="G551" s="48"/>
    </row>
    <row r="552" spans="1:7" ht="23.25" x14ac:dyDescent="0.2">
      <c r="A552" s="54"/>
      <c r="B552" s="48"/>
      <c r="D552" s="44"/>
      <c r="E552" s="67"/>
      <c r="F552" s="44"/>
      <c r="G552" s="48"/>
    </row>
    <row r="553" spans="1:7" ht="23.25" x14ac:dyDescent="0.2">
      <c r="A553" s="54"/>
      <c r="B553" s="48"/>
      <c r="D553" s="44"/>
      <c r="E553" s="67"/>
      <c r="F553" s="44"/>
      <c r="G553" s="48"/>
    </row>
    <row r="554" spans="1:7" ht="23.25" x14ac:dyDescent="0.2">
      <c r="A554" s="54"/>
      <c r="B554" s="48"/>
      <c r="D554" s="44"/>
      <c r="E554" s="67"/>
      <c r="F554" s="44"/>
      <c r="G554" s="48"/>
    </row>
    <row r="555" spans="1:7" ht="23.25" x14ac:dyDescent="0.2">
      <c r="A555" s="54"/>
      <c r="B555" s="48"/>
      <c r="D555" s="44"/>
      <c r="E555" s="67"/>
      <c r="F555" s="44"/>
      <c r="G555" s="48"/>
    </row>
    <row r="556" spans="1:7" ht="23.25" x14ac:dyDescent="0.2">
      <c r="A556" s="54"/>
      <c r="B556" s="48"/>
      <c r="D556" s="44"/>
      <c r="E556" s="67"/>
      <c r="F556" s="44"/>
      <c r="G556" s="48"/>
    </row>
    <row r="557" spans="1:7" ht="23.25" x14ac:dyDescent="0.2">
      <c r="A557" s="54"/>
      <c r="B557" s="48"/>
      <c r="D557" s="44"/>
      <c r="E557" s="67"/>
      <c r="F557" s="44"/>
      <c r="G557" s="48"/>
    </row>
    <row r="558" spans="1:7" ht="23.25" x14ac:dyDescent="0.2">
      <c r="A558" s="54"/>
      <c r="B558" s="48"/>
      <c r="D558" s="44"/>
      <c r="E558" s="67"/>
      <c r="F558" s="44"/>
      <c r="G558" s="48"/>
    </row>
    <row r="559" spans="1:7" ht="23.25" x14ac:dyDescent="0.2">
      <c r="A559" s="54"/>
      <c r="B559" s="48"/>
      <c r="D559" s="44"/>
      <c r="E559" s="67"/>
      <c r="F559" s="44"/>
      <c r="G559" s="48"/>
    </row>
    <row r="560" spans="1:7" ht="23.25" x14ac:dyDescent="0.2">
      <c r="A560" s="54"/>
      <c r="B560" s="48"/>
      <c r="D560" s="44"/>
      <c r="E560" s="67"/>
      <c r="F560" s="44"/>
      <c r="G560" s="48"/>
    </row>
    <row r="561" spans="1:7" ht="23.25" x14ac:dyDescent="0.2">
      <c r="A561" s="54"/>
      <c r="B561" s="48"/>
      <c r="D561" s="44"/>
      <c r="E561" s="67"/>
      <c r="F561" s="44"/>
      <c r="G561" s="48"/>
    </row>
    <row r="562" spans="1:7" ht="23.25" x14ac:dyDescent="0.2">
      <c r="A562" s="54"/>
      <c r="B562" s="48"/>
      <c r="D562" s="44"/>
      <c r="E562" s="67"/>
      <c r="F562" s="44"/>
      <c r="G562" s="48"/>
    </row>
    <row r="563" spans="1:7" ht="23.25" x14ac:dyDescent="0.2">
      <c r="A563" s="54"/>
      <c r="B563" s="48"/>
      <c r="D563" s="44"/>
      <c r="E563" s="67"/>
      <c r="F563" s="44"/>
      <c r="G563" s="48"/>
    </row>
    <row r="564" spans="1:7" ht="23.25" x14ac:dyDescent="0.2">
      <c r="A564" s="54"/>
      <c r="B564" s="48"/>
      <c r="D564" s="44"/>
      <c r="E564" s="67"/>
      <c r="F564" s="44"/>
      <c r="G564" s="48"/>
    </row>
    <row r="565" spans="1:7" ht="23.25" x14ac:dyDescent="0.2">
      <c r="A565" s="54"/>
      <c r="B565" s="48"/>
      <c r="D565" s="44"/>
      <c r="E565" s="67"/>
      <c r="F565" s="44"/>
      <c r="G565" s="48"/>
    </row>
    <row r="566" spans="1:7" ht="23.25" x14ac:dyDescent="0.2">
      <c r="A566" s="54"/>
      <c r="B566" s="48"/>
      <c r="D566" s="44"/>
      <c r="E566" s="67"/>
      <c r="F566" s="44"/>
      <c r="G566" s="48"/>
    </row>
    <row r="567" spans="1:7" ht="23.25" x14ac:dyDescent="0.2">
      <c r="A567" s="54"/>
      <c r="B567" s="48"/>
      <c r="D567" s="44"/>
      <c r="E567" s="67"/>
      <c r="F567" s="44"/>
      <c r="G567" s="48"/>
    </row>
    <row r="568" spans="1:7" ht="23.25" x14ac:dyDescent="0.2">
      <c r="A568" s="54"/>
      <c r="B568" s="48"/>
      <c r="D568" s="44"/>
      <c r="E568" s="67"/>
      <c r="F568" s="44"/>
      <c r="G568" s="48"/>
    </row>
    <row r="569" spans="1:7" ht="23.25" x14ac:dyDescent="0.2">
      <c r="A569" s="54"/>
      <c r="B569" s="48"/>
      <c r="D569" s="44"/>
      <c r="E569" s="67"/>
      <c r="F569" s="44"/>
      <c r="G569" s="48"/>
    </row>
    <row r="570" spans="1:7" ht="23.25" x14ac:dyDescent="0.2">
      <c r="A570" s="54"/>
      <c r="B570" s="48"/>
      <c r="D570" s="44"/>
      <c r="E570" s="67"/>
      <c r="F570" s="44"/>
      <c r="G570" s="48"/>
    </row>
    <row r="571" spans="1:7" ht="23.25" x14ac:dyDescent="0.2">
      <c r="A571" s="54"/>
      <c r="B571" s="48"/>
      <c r="D571" s="44"/>
      <c r="E571" s="67"/>
      <c r="F571" s="44"/>
      <c r="G571" s="48"/>
    </row>
    <row r="572" spans="1:7" ht="23.25" x14ac:dyDescent="0.2">
      <c r="A572" s="54"/>
      <c r="B572" s="48"/>
      <c r="D572" s="44"/>
      <c r="E572" s="67"/>
      <c r="F572" s="44"/>
      <c r="G572" s="48"/>
    </row>
    <row r="573" spans="1:7" ht="23.25" x14ac:dyDescent="0.2">
      <c r="A573" s="54"/>
      <c r="B573" s="48"/>
      <c r="D573" s="44"/>
      <c r="E573" s="67"/>
      <c r="F573" s="44"/>
      <c r="G573" s="48"/>
    </row>
    <row r="574" spans="1:7" ht="23.25" x14ac:dyDescent="0.2">
      <c r="A574" s="54"/>
      <c r="B574" s="48"/>
      <c r="D574" s="44"/>
      <c r="E574" s="67"/>
      <c r="F574" s="44"/>
      <c r="G574" s="48"/>
    </row>
    <row r="575" spans="1:7" ht="23.25" x14ac:dyDescent="0.2">
      <c r="A575" s="54"/>
      <c r="B575" s="48"/>
      <c r="D575" s="44"/>
      <c r="E575" s="67"/>
      <c r="F575" s="44"/>
      <c r="G575" s="48"/>
    </row>
    <row r="576" spans="1:7" ht="23.25" x14ac:dyDescent="0.2">
      <c r="A576" s="54"/>
      <c r="B576" s="48"/>
      <c r="D576" s="44"/>
      <c r="E576" s="67"/>
      <c r="F576" s="44"/>
      <c r="G576" s="48"/>
    </row>
    <row r="577" spans="1:7" ht="23.25" x14ac:dyDescent="0.2">
      <c r="A577" s="54"/>
      <c r="B577" s="48"/>
      <c r="D577" s="44"/>
      <c r="E577" s="67"/>
      <c r="F577" s="44"/>
      <c r="G577" s="48"/>
    </row>
    <row r="578" spans="1:7" ht="23.25" x14ac:dyDescent="0.2">
      <c r="A578" s="54"/>
      <c r="B578" s="48"/>
      <c r="D578" s="44"/>
      <c r="E578" s="67"/>
      <c r="F578" s="44"/>
      <c r="G578" s="48"/>
    </row>
    <row r="579" spans="1:7" ht="23.25" x14ac:dyDescent="0.2">
      <c r="A579" s="54"/>
      <c r="B579" s="48"/>
      <c r="D579" s="44"/>
      <c r="E579" s="67"/>
      <c r="F579" s="44"/>
      <c r="G579" s="48"/>
    </row>
    <row r="580" spans="1:7" ht="23.25" x14ac:dyDescent="0.2">
      <c r="A580" s="54"/>
      <c r="B580" s="48"/>
      <c r="D580" s="44"/>
      <c r="E580" s="67"/>
      <c r="F580" s="44"/>
      <c r="G580" s="48"/>
    </row>
    <row r="581" spans="1:7" ht="23.25" x14ac:dyDescent="0.2">
      <c r="A581" s="54"/>
      <c r="B581" s="48"/>
      <c r="D581" s="44"/>
      <c r="E581" s="67"/>
      <c r="F581" s="44"/>
      <c r="G581" s="48"/>
    </row>
    <row r="582" spans="1:7" ht="23.25" x14ac:dyDescent="0.2">
      <c r="A582" s="54"/>
      <c r="B582" s="48"/>
      <c r="D582" s="44"/>
      <c r="E582" s="67"/>
      <c r="F582" s="44"/>
      <c r="G582" s="48"/>
    </row>
    <row r="583" spans="1:7" ht="23.25" x14ac:dyDescent="0.2">
      <c r="A583" s="54"/>
      <c r="B583" s="48"/>
      <c r="D583" s="44"/>
      <c r="E583" s="67"/>
      <c r="F583" s="44"/>
      <c r="G583" s="48"/>
    </row>
    <row r="584" spans="1:7" ht="23.25" x14ac:dyDescent="0.2">
      <c r="A584" s="54"/>
      <c r="B584" s="48"/>
      <c r="D584" s="44"/>
      <c r="E584" s="67"/>
      <c r="F584" s="44"/>
      <c r="G584" s="48"/>
    </row>
    <row r="585" spans="1:7" ht="23.25" x14ac:dyDescent="0.2">
      <c r="A585" s="54"/>
      <c r="B585" s="48"/>
      <c r="D585" s="44"/>
      <c r="E585" s="67"/>
      <c r="F585" s="44"/>
      <c r="G585" s="48"/>
    </row>
    <row r="586" spans="1:7" ht="23.25" x14ac:dyDescent="0.2">
      <c r="A586" s="54"/>
      <c r="B586" s="48"/>
      <c r="D586" s="44"/>
      <c r="E586" s="67"/>
      <c r="F586" s="44"/>
      <c r="G586" s="48"/>
    </row>
    <row r="587" spans="1:7" ht="23.25" x14ac:dyDescent="0.2">
      <c r="A587" s="54"/>
      <c r="B587" s="48"/>
      <c r="D587" s="44"/>
      <c r="E587" s="67"/>
      <c r="F587" s="44"/>
      <c r="G587" s="48"/>
    </row>
    <row r="588" spans="1:7" ht="23.25" x14ac:dyDescent="0.2">
      <c r="A588" s="54"/>
      <c r="B588" s="48"/>
      <c r="D588" s="44"/>
      <c r="E588" s="67"/>
      <c r="F588" s="44"/>
      <c r="G588" s="48"/>
    </row>
    <row r="589" spans="1:7" ht="23.25" x14ac:dyDescent="0.2">
      <c r="A589" s="54"/>
      <c r="B589" s="48"/>
      <c r="D589" s="44"/>
      <c r="E589" s="67"/>
      <c r="F589" s="44"/>
      <c r="G589" s="48"/>
    </row>
    <row r="590" spans="1:7" ht="23.25" x14ac:dyDescent="0.2">
      <c r="A590" s="54"/>
      <c r="B590" s="48"/>
      <c r="D590" s="44"/>
      <c r="E590" s="67"/>
      <c r="F590" s="44"/>
      <c r="G590" s="48"/>
    </row>
    <row r="591" spans="1:7" ht="23.25" x14ac:dyDescent="0.2">
      <c r="A591" s="54"/>
      <c r="B591" s="48"/>
      <c r="D591" s="44"/>
      <c r="E591" s="67"/>
      <c r="F591" s="44"/>
      <c r="G591" s="48"/>
    </row>
    <row r="592" spans="1:7" ht="23.25" x14ac:dyDescent="0.2">
      <c r="A592" s="54"/>
      <c r="B592" s="48"/>
      <c r="D592" s="44"/>
      <c r="E592" s="67"/>
      <c r="F592" s="44"/>
      <c r="G592" s="48"/>
    </row>
    <row r="593" spans="1:7" ht="23.25" x14ac:dyDescent="0.2">
      <c r="A593" s="54"/>
      <c r="B593" s="48"/>
      <c r="D593" s="44"/>
      <c r="E593" s="67"/>
      <c r="F593" s="44"/>
      <c r="G593" s="48"/>
    </row>
    <row r="594" spans="1:7" ht="23.25" x14ac:dyDescent="0.2">
      <c r="A594" s="54"/>
      <c r="B594" s="48"/>
      <c r="D594" s="44"/>
      <c r="E594" s="67"/>
      <c r="F594" s="44"/>
      <c r="G594" s="48"/>
    </row>
    <row r="595" spans="1:7" ht="23.25" x14ac:dyDescent="0.2">
      <c r="A595" s="54"/>
      <c r="B595" s="48"/>
      <c r="D595" s="44"/>
      <c r="E595" s="67"/>
      <c r="F595" s="44"/>
      <c r="G595" s="48"/>
    </row>
    <row r="596" spans="1:7" ht="23.25" x14ac:dyDescent="0.2">
      <c r="A596" s="54"/>
      <c r="B596" s="48"/>
      <c r="D596" s="44"/>
      <c r="E596" s="67"/>
      <c r="F596" s="44"/>
      <c r="G596" s="48"/>
    </row>
    <row r="597" spans="1:7" ht="23.25" x14ac:dyDescent="0.2">
      <c r="A597" s="54"/>
      <c r="B597" s="48"/>
      <c r="D597" s="44"/>
      <c r="E597" s="67"/>
      <c r="F597" s="44"/>
      <c r="G597" s="48"/>
    </row>
    <row r="598" spans="1:7" ht="23.25" x14ac:dyDescent="0.2">
      <c r="A598" s="54"/>
      <c r="B598" s="48"/>
      <c r="D598" s="44"/>
      <c r="E598" s="67"/>
      <c r="F598" s="44"/>
      <c r="G598" s="48"/>
    </row>
    <row r="599" spans="1:7" ht="23.25" x14ac:dyDescent="0.2">
      <c r="A599" s="54"/>
      <c r="B599" s="48"/>
      <c r="D599" s="44"/>
      <c r="E599" s="67"/>
      <c r="F599" s="44"/>
      <c r="G599" s="48"/>
    </row>
    <row r="600" spans="1:7" ht="23.25" x14ac:dyDescent="0.2">
      <c r="A600" s="54"/>
      <c r="B600" s="48"/>
      <c r="D600" s="44"/>
      <c r="E600" s="67"/>
      <c r="F600" s="44"/>
      <c r="G600" s="48"/>
    </row>
    <row r="601" spans="1:7" ht="23.25" x14ac:dyDescent="0.2">
      <c r="A601" s="54"/>
      <c r="B601" s="48"/>
      <c r="D601" s="44"/>
      <c r="E601" s="67"/>
      <c r="F601" s="44"/>
      <c r="G601" s="48"/>
    </row>
    <row r="602" spans="1:7" ht="23.25" x14ac:dyDescent="0.2">
      <c r="A602" s="54"/>
      <c r="B602" s="48"/>
      <c r="D602" s="44"/>
      <c r="E602" s="67"/>
      <c r="F602" s="44"/>
      <c r="G602" s="48"/>
    </row>
    <row r="603" spans="1:7" ht="23.25" x14ac:dyDescent="0.2">
      <c r="A603" s="54"/>
      <c r="B603" s="48"/>
      <c r="D603" s="44"/>
      <c r="E603" s="67"/>
      <c r="F603" s="44"/>
      <c r="G603" s="48"/>
    </row>
    <row r="604" spans="1:7" ht="23.25" x14ac:dyDescent="0.2">
      <c r="A604" s="54"/>
      <c r="B604" s="48"/>
      <c r="D604" s="44"/>
      <c r="E604" s="67"/>
      <c r="F604" s="44"/>
      <c r="G604" s="48"/>
    </row>
    <row r="605" spans="1:7" ht="23.25" x14ac:dyDescent="0.2">
      <c r="A605" s="54"/>
      <c r="B605" s="48"/>
      <c r="D605" s="44"/>
      <c r="E605" s="67"/>
      <c r="F605" s="44"/>
      <c r="G605" s="48"/>
    </row>
    <row r="606" spans="1:7" ht="23.25" x14ac:dyDescent="0.2">
      <c r="A606" s="54"/>
      <c r="B606" s="48"/>
      <c r="D606" s="44"/>
      <c r="E606" s="67"/>
      <c r="F606" s="44"/>
      <c r="G606" s="48"/>
    </row>
    <row r="607" spans="1:7" ht="23.25" x14ac:dyDescent="0.2">
      <c r="A607" s="54"/>
      <c r="B607" s="48"/>
      <c r="D607" s="44"/>
      <c r="E607" s="67"/>
      <c r="F607" s="44"/>
      <c r="G607" s="48"/>
    </row>
    <row r="608" spans="1:7" ht="23.25" x14ac:dyDescent="0.2">
      <c r="A608" s="54"/>
      <c r="B608" s="48"/>
      <c r="D608" s="44"/>
      <c r="E608" s="67"/>
      <c r="F608" s="44"/>
      <c r="G608" s="48"/>
    </row>
    <row r="609" spans="1:7" ht="23.25" x14ac:dyDescent="0.2">
      <c r="A609" s="54"/>
      <c r="B609" s="48"/>
      <c r="D609" s="44"/>
      <c r="E609" s="67"/>
      <c r="F609" s="44"/>
      <c r="G609" s="48"/>
    </row>
    <row r="610" spans="1:7" ht="23.25" x14ac:dyDescent="0.2">
      <c r="A610" s="54"/>
      <c r="B610" s="48"/>
      <c r="D610" s="44"/>
      <c r="E610" s="67"/>
      <c r="F610" s="44"/>
      <c r="G610" s="48"/>
    </row>
    <row r="611" spans="1:7" ht="23.25" x14ac:dyDescent="0.2">
      <c r="A611" s="54"/>
      <c r="B611" s="48"/>
      <c r="D611" s="44"/>
      <c r="E611" s="67"/>
      <c r="F611" s="44"/>
      <c r="G611" s="48"/>
    </row>
    <row r="612" spans="1:7" ht="23.25" x14ac:dyDescent="0.2">
      <c r="A612" s="54"/>
      <c r="B612" s="48"/>
      <c r="D612" s="44"/>
      <c r="E612" s="67"/>
      <c r="F612" s="44"/>
      <c r="G612" s="48"/>
    </row>
    <row r="613" spans="1:7" ht="23.25" x14ac:dyDescent="0.2">
      <c r="A613" s="54"/>
      <c r="B613" s="48"/>
      <c r="D613" s="44"/>
      <c r="E613" s="67"/>
      <c r="F613" s="44"/>
      <c r="G613" s="48"/>
    </row>
    <row r="614" spans="1:7" ht="23.25" x14ac:dyDescent="0.2">
      <c r="A614" s="54"/>
      <c r="B614" s="48"/>
      <c r="D614" s="44"/>
      <c r="E614" s="67"/>
      <c r="F614" s="44"/>
      <c r="G614" s="48"/>
    </row>
    <row r="615" spans="1:7" ht="23.25" x14ac:dyDescent="0.2">
      <c r="A615" s="54"/>
      <c r="B615" s="48"/>
      <c r="D615" s="44"/>
      <c r="E615" s="67"/>
      <c r="F615" s="44"/>
      <c r="G615" s="48"/>
    </row>
    <row r="616" spans="1:7" ht="23.25" x14ac:dyDescent="0.2">
      <c r="A616" s="54"/>
      <c r="B616" s="48"/>
      <c r="D616" s="44"/>
      <c r="E616" s="67"/>
      <c r="F616" s="44"/>
      <c r="G616" s="48"/>
    </row>
    <row r="617" spans="1:7" ht="23.25" x14ac:dyDescent="0.2">
      <c r="A617" s="54"/>
      <c r="B617" s="48"/>
      <c r="D617" s="44"/>
      <c r="E617" s="67"/>
      <c r="F617" s="44"/>
      <c r="G617" s="48"/>
    </row>
    <row r="618" spans="1:7" ht="23.25" x14ac:dyDescent="0.2">
      <c r="A618" s="54"/>
      <c r="B618" s="48"/>
      <c r="D618" s="44"/>
      <c r="E618" s="67"/>
      <c r="F618" s="44"/>
      <c r="G618" s="48"/>
    </row>
    <row r="619" spans="1:7" ht="23.25" x14ac:dyDescent="0.2">
      <c r="A619" s="54"/>
      <c r="B619" s="48"/>
      <c r="D619" s="44"/>
      <c r="E619" s="67"/>
      <c r="F619" s="44"/>
      <c r="G619" s="48"/>
    </row>
    <row r="620" spans="1:7" ht="23.25" x14ac:dyDescent="0.2">
      <c r="A620" s="54"/>
      <c r="B620" s="48"/>
      <c r="D620" s="44"/>
      <c r="E620" s="67"/>
      <c r="F620" s="44"/>
      <c r="G620" s="48"/>
    </row>
    <row r="621" spans="1:7" ht="23.25" x14ac:dyDescent="0.2">
      <c r="A621" s="54"/>
      <c r="B621" s="48"/>
      <c r="D621" s="44"/>
      <c r="E621" s="67"/>
      <c r="F621" s="44"/>
      <c r="G621" s="48"/>
    </row>
    <row r="622" spans="1:7" ht="23.25" x14ac:dyDescent="0.2">
      <c r="A622" s="54"/>
      <c r="B622" s="48"/>
      <c r="D622" s="44"/>
      <c r="E622" s="67"/>
      <c r="F622" s="44"/>
      <c r="G622" s="48"/>
    </row>
    <row r="623" spans="1:7" ht="23.25" x14ac:dyDescent="0.2">
      <c r="A623" s="54"/>
      <c r="B623" s="48"/>
      <c r="D623" s="44"/>
      <c r="E623" s="67"/>
      <c r="F623" s="44"/>
      <c r="G623" s="48"/>
    </row>
    <row r="624" spans="1:7" ht="23.25" x14ac:dyDescent="0.2">
      <c r="A624" s="54"/>
      <c r="B624" s="48"/>
      <c r="D624" s="44"/>
      <c r="E624" s="67"/>
      <c r="F624" s="44"/>
      <c r="G624" s="48"/>
    </row>
    <row r="625" spans="1:7" ht="23.25" x14ac:dyDescent="0.2">
      <c r="A625" s="54"/>
      <c r="B625" s="48"/>
      <c r="D625" s="44"/>
      <c r="E625" s="67"/>
      <c r="F625" s="44"/>
      <c r="G625" s="48"/>
    </row>
    <row r="626" spans="1:7" ht="23.25" x14ac:dyDescent="0.2">
      <c r="A626" s="54"/>
      <c r="B626" s="48"/>
      <c r="D626" s="44"/>
      <c r="E626" s="67"/>
      <c r="F626" s="44"/>
      <c r="G626" s="48"/>
    </row>
    <row r="627" spans="1:7" ht="23.25" x14ac:dyDescent="0.2">
      <c r="A627" s="54"/>
      <c r="B627" s="48"/>
      <c r="D627" s="44"/>
      <c r="E627" s="67"/>
      <c r="F627" s="44"/>
      <c r="G627" s="48"/>
    </row>
    <row r="628" spans="1:7" ht="23.25" x14ac:dyDescent="0.2">
      <c r="A628" s="54"/>
      <c r="B628" s="48"/>
      <c r="D628" s="44"/>
      <c r="E628" s="67"/>
      <c r="F628" s="44"/>
      <c r="G628" s="48"/>
    </row>
    <row r="629" spans="1:7" ht="23.25" x14ac:dyDescent="0.2">
      <c r="A629" s="54"/>
      <c r="B629" s="48"/>
      <c r="D629" s="44"/>
      <c r="E629" s="67"/>
      <c r="F629" s="44"/>
      <c r="G629" s="48"/>
    </row>
    <row r="630" spans="1:7" ht="23.25" x14ac:dyDescent="0.2">
      <c r="A630" s="54"/>
      <c r="B630" s="48"/>
      <c r="D630" s="44"/>
      <c r="E630" s="67"/>
      <c r="F630" s="44"/>
      <c r="G630" s="48"/>
    </row>
    <row r="631" spans="1:7" ht="23.25" x14ac:dyDescent="0.2">
      <c r="A631" s="54"/>
      <c r="B631" s="48"/>
      <c r="D631" s="44"/>
      <c r="E631" s="67"/>
      <c r="F631" s="44"/>
      <c r="G631" s="48"/>
    </row>
    <row r="632" spans="1:7" ht="23.25" x14ac:dyDescent="0.2">
      <c r="A632" s="54"/>
      <c r="B632" s="48"/>
      <c r="D632" s="44"/>
      <c r="E632" s="67"/>
      <c r="F632" s="44"/>
      <c r="G632" s="48"/>
    </row>
    <row r="633" spans="1:7" ht="23.25" x14ac:dyDescent="0.2">
      <c r="A633" s="54"/>
      <c r="B633" s="48"/>
      <c r="D633" s="44"/>
      <c r="E633" s="67"/>
      <c r="F633" s="44"/>
      <c r="G633" s="48"/>
    </row>
    <row r="634" spans="1:7" ht="23.25" x14ac:dyDescent="0.2">
      <c r="A634" s="54"/>
      <c r="B634" s="48"/>
      <c r="D634" s="44"/>
      <c r="E634" s="67"/>
      <c r="F634" s="44"/>
      <c r="G634" s="48"/>
    </row>
    <row r="635" spans="1:7" ht="23.25" x14ac:dyDescent="0.2">
      <c r="A635" s="54"/>
      <c r="B635" s="48"/>
      <c r="D635" s="44"/>
      <c r="E635" s="67"/>
      <c r="F635" s="44"/>
      <c r="G635" s="48"/>
    </row>
    <row r="636" spans="1:7" ht="23.25" x14ac:dyDescent="0.2">
      <c r="A636" s="54"/>
      <c r="B636" s="48"/>
      <c r="D636" s="44"/>
      <c r="E636" s="67"/>
      <c r="F636" s="44"/>
      <c r="G636" s="48"/>
    </row>
    <row r="637" spans="1:7" ht="23.25" x14ac:dyDescent="0.2">
      <c r="A637" s="54"/>
      <c r="B637" s="48"/>
      <c r="D637" s="44"/>
      <c r="E637" s="67"/>
      <c r="F637" s="44"/>
      <c r="G637" s="48"/>
    </row>
    <row r="638" spans="1:7" ht="23.25" x14ac:dyDescent="0.2">
      <c r="A638" s="54"/>
      <c r="B638" s="48"/>
      <c r="D638" s="44"/>
      <c r="E638" s="67"/>
      <c r="F638" s="44"/>
      <c r="G638" s="48"/>
    </row>
    <row r="639" spans="1:7" ht="23.25" x14ac:dyDescent="0.2">
      <c r="A639" s="54"/>
      <c r="B639" s="48"/>
      <c r="D639" s="44"/>
      <c r="E639" s="67"/>
      <c r="F639" s="44"/>
      <c r="G639" s="48"/>
    </row>
    <row r="640" spans="1:7" ht="23.25" x14ac:dyDescent="0.2">
      <c r="A640" s="54"/>
      <c r="B640" s="48"/>
      <c r="D640" s="44"/>
      <c r="E640" s="67"/>
      <c r="F640" s="44"/>
      <c r="G640" s="48"/>
    </row>
    <row r="641" spans="1:7" ht="23.25" x14ac:dyDescent="0.2">
      <c r="A641" s="54"/>
      <c r="B641" s="48"/>
      <c r="D641" s="44"/>
      <c r="E641" s="67"/>
      <c r="F641" s="44"/>
      <c r="G641" s="48"/>
    </row>
    <row r="642" spans="1:7" ht="23.25" x14ac:dyDescent="0.2">
      <c r="A642" s="54"/>
      <c r="B642" s="48"/>
      <c r="D642" s="44"/>
      <c r="E642" s="67"/>
      <c r="F642" s="44"/>
      <c r="G642" s="48"/>
    </row>
    <row r="643" spans="1:7" ht="23.25" x14ac:dyDescent="0.2">
      <c r="A643" s="54"/>
      <c r="B643" s="48"/>
      <c r="D643" s="44"/>
      <c r="E643" s="67"/>
      <c r="F643" s="44"/>
      <c r="G643" s="48"/>
    </row>
    <row r="644" spans="1:7" ht="23.25" x14ac:dyDescent="0.2">
      <c r="A644" s="54"/>
      <c r="B644" s="48"/>
      <c r="D644" s="44"/>
      <c r="E644" s="67"/>
      <c r="F644" s="44"/>
      <c r="G644" s="48"/>
    </row>
    <row r="645" spans="1:7" ht="23.25" x14ac:dyDescent="0.2">
      <c r="A645" s="54"/>
      <c r="B645" s="48"/>
      <c r="D645" s="44"/>
      <c r="E645" s="67"/>
      <c r="F645" s="44"/>
      <c r="G645" s="48"/>
    </row>
    <row r="646" spans="1:7" ht="23.25" x14ac:dyDescent="0.2">
      <c r="A646" s="54"/>
      <c r="B646" s="48"/>
      <c r="D646" s="44"/>
      <c r="E646" s="67"/>
      <c r="F646" s="44"/>
      <c r="G646" s="48"/>
    </row>
    <row r="647" spans="1:7" ht="23.25" x14ac:dyDescent="0.2">
      <c r="A647" s="54"/>
      <c r="B647" s="48"/>
      <c r="D647" s="44"/>
      <c r="E647" s="67"/>
      <c r="F647" s="44"/>
      <c r="G647" s="48"/>
    </row>
    <row r="648" spans="1:7" ht="23.25" x14ac:dyDescent="0.2">
      <c r="A648" s="54"/>
      <c r="B648" s="48"/>
      <c r="D648" s="44"/>
      <c r="E648" s="67"/>
      <c r="F648" s="44"/>
      <c r="G648" s="48"/>
    </row>
    <row r="649" spans="1:7" ht="23.25" x14ac:dyDescent="0.2">
      <c r="A649" s="54"/>
      <c r="B649" s="48"/>
      <c r="D649" s="44"/>
      <c r="E649" s="67"/>
      <c r="F649" s="44"/>
      <c r="G649" s="48"/>
    </row>
    <row r="650" spans="1:7" ht="23.25" x14ac:dyDescent="0.2">
      <c r="A650" s="54"/>
      <c r="B650" s="48"/>
      <c r="D650" s="44"/>
      <c r="E650" s="67"/>
      <c r="F650" s="44"/>
      <c r="G650" s="48"/>
    </row>
    <row r="651" spans="1:7" ht="23.25" x14ac:dyDescent="0.2">
      <c r="A651" s="54"/>
      <c r="B651" s="48"/>
      <c r="D651" s="44"/>
      <c r="E651" s="67"/>
      <c r="F651" s="44"/>
      <c r="G651" s="48"/>
    </row>
    <row r="652" spans="1:7" ht="23.25" x14ac:dyDescent="0.2">
      <c r="A652" s="54"/>
      <c r="B652" s="48"/>
      <c r="D652" s="44"/>
      <c r="E652" s="67"/>
      <c r="F652" s="44"/>
      <c r="G652" s="48"/>
    </row>
    <row r="653" spans="1:7" ht="23.25" x14ac:dyDescent="0.2">
      <c r="A653" s="54"/>
      <c r="B653" s="48"/>
      <c r="D653" s="44"/>
      <c r="E653" s="67"/>
      <c r="F653" s="44"/>
      <c r="G653" s="48"/>
    </row>
    <row r="654" spans="1:7" ht="23.25" x14ac:dyDescent="0.2">
      <c r="A654" s="54"/>
      <c r="B654" s="48"/>
      <c r="D654" s="44"/>
      <c r="E654" s="67"/>
      <c r="F654" s="44"/>
      <c r="G654" s="48"/>
    </row>
    <row r="655" spans="1:7" ht="23.25" x14ac:dyDescent="0.2">
      <c r="A655" s="54"/>
      <c r="B655" s="48"/>
      <c r="D655" s="44"/>
      <c r="E655" s="67"/>
      <c r="F655" s="44"/>
      <c r="G655" s="48"/>
    </row>
    <row r="656" spans="1:7" ht="23.25" x14ac:dyDescent="0.2">
      <c r="A656" s="54"/>
      <c r="B656" s="48"/>
      <c r="D656" s="44"/>
      <c r="E656" s="67"/>
      <c r="F656" s="44"/>
      <c r="G656" s="48"/>
    </row>
    <row r="657" spans="1:7" ht="23.25" x14ac:dyDescent="0.2">
      <c r="A657" s="54"/>
      <c r="B657" s="48"/>
      <c r="D657" s="44"/>
      <c r="E657" s="67"/>
      <c r="F657" s="44"/>
      <c r="G657" s="48"/>
    </row>
    <row r="658" spans="1:7" ht="23.25" x14ac:dyDescent="0.2">
      <c r="A658" s="54"/>
      <c r="B658" s="48"/>
      <c r="D658" s="44"/>
      <c r="E658" s="67"/>
      <c r="F658" s="44"/>
      <c r="G658" s="48"/>
    </row>
    <row r="659" spans="1:7" ht="23.25" x14ac:dyDescent="0.2">
      <c r="A659" s="54"/>
      <c r="B659" s="48"/>
      <c r="D659" s="44"/>
      <c r="E659" s="67"/>
      <c r="F659" s="44"/>
      <c r="G659" s="48"/>
    </row>
    <row r="660" spans="1:7" ht="23.25" x14ac:dyDescent="0.2">
      <c r="A660" s="54"/>
      <c r="B660" s="48"/>
      <c r="D660" s="44"/>
      <c r="E660" s="67"/>
      <c r="F660" s="44"/>
      <c r="G660" s="48"/>
    </row>
    <row r="661" spans="1:7" ht="23.25" x14ac:dyDescent="0.2">
      <c r="A661" s="54"/>
      <c r="B661" s="48"/>
      <c r="D661" s="44"/>
      <c r="E661" s="67"/>
      <c r="F661" s="44"/>
      <c r="G661" s="48"/>
    </row>
    <row r="662" spans="1:7" ht="23.25" x14ac:dyDescent="0.2">
      <c r="A662" s="54"/>
      <c r="B662" s="48"/>
      <c r="D662" s="44"/>
      <c r="E662" s="67"/>
      <c r="F662" s="44"/>
      <c r="G662" s="48"/>
    </row>
    <row r="663" spans="1:7" ht="23.25" x14ac:dyDescent="0.2">
      <c r="A663" s="54"/>
      <c r="B663" s="48"/>
      <c r="D663" s="44"/>
      <c r="E663" s="67"/>
      <c r="F663" s="44"/>
      <c r="G663" s="48"/>
    </row>
    <row r="664" spans="1:7" ht="23.25" x14ac:dyDescent="0.2">
      <c r="A664" s="54"/>
      <c r="B664" s="48"/>
      <c r="D664" s="44"/>
      <c r="E664" s="67"/>
      <c r="F664" s="44"/>
      <c r="G664" s="48"/>
    </row>
    <row r="665" spans="1:7" ht="23.25" x14ac:dyDescent="0.2">
      <c r="A665" s="54"/>
      <c r="B665" s="48"/>
      <c r="D665" s="44"/>
      <c r="E665" s="67"/>
      <c r="F665" s="44"/>
      <c r="G665" s="48"/>
    </row>
    <row r="666" spans="1:7" ht="23.25" x14ac:dyDescent="0.2">
      <c r="A666" s="54"/>
      <c r="B666" s="48"/>
      <c r="D666" s="44"/>
      <c r="E666" s="67"/>
      <c r="F666" s="44"/>
      <c r="G666" s="48"/>
    </row>
    <row r="667" spans="1:7" ht="23.25" x14ac:dyDescent="0.2">
      <c r="A667" s="54"/>
      <c r="B667" s="48"/>
      <c r="D667" s="44"/>
      <c r="E667" s="67"/>
      <c r="F667" s="44"/>
      <c r="G667" s="48"/>
    </row>
    <row r="668" spans="1:7" ht="23.25" x14ac:dyDescent="0.2">
      <c r="A668" s="54"/>
      <c r="B668" s="48"/>
      <c r="D668" s="44"/>
      <c r="E668" s="67"/>
      <c r="F668" s="44"/>
      <c r="G668" s="48"/>
    </row>
    <row r="669" spans="1:7" ht="23.25" x14ac:dyDescent="0.2">
      <c r="A669" s="54"/>
      <c r="B669" s="48"/>
      <c r="D669" s="44"/>
      <c r="E669" s="67"/>
      <c r="F669" s="44"/>
      <c r="G669" s="48"/>
    </row>
    <row r="670" spans="1:7" ht="23.25" x14ac:dyDescent="0.2">
      <c r="A670" s="54"/>
      <c r="B670" s="48"/>
      <c r="D670" s="44"/>
      <c r="E670" s="67"/>
      <c r="F670" s="44"/>
      <c r="G670" s="48"/>
    </row>
    <row r="671" spans="1:7" ht="23.25" x14ac:dyDescent="0.2">
      <c r="A671" s="54"/>
      <c r="B671" s="48"/>
      <c r="D671" s="44"/>
      <c r="E671" s="67"/>
      <c r="F671" s="44"/>
      <c r="G671" s="48"/>
    </row>
    <row r="672" spans="1:7" ht="23.25" x14ac:dyDescent="0.2">
      <c r="A672" s="54"/>
      <c r="B672" s="48"/>
      <c r="D672" s="44"/>
      <c r="E672" s="67"/>
      <c r="F672" s="44"/>
      <c r="G672" s="48"/>
    </row>
    <row r="673" spans="1:7" ht="23.25" x14ac:dyDescent="0.2">
      <c r="A673" s="54"/>
      <c r="B673" s="48"/>
      <c r="D673" s="44"/>
      <c r="E673" s="67"/>
      <c r="F673" s="44"/>
      <c r="G673" s="48"/>
    </row>
    <row r="674" spans="1:7" ht="23.25" x14ac:dyDescent="0.2">
      <c r="A674" s="54"/>
      <c r="B674" s="48"/>
      <c r="D674" s="44"/>
      <c r="E674" s="67"/>
      <c r="F674" s="44"/>
      <c r="G674" s="48"/>
    </row>
    <row r="675" spans="1:7" ht="23.25" x14ac:dyDescent="0.2">
      <c r="A675" s="54"/>
      <c r="B675" s="48"/>
      <c r="D675" s="44"/>
      <c r="E675" s="67"/>
      <c r="F675" s="44"/>
      <c r="G675" s="48"/>
    </row>
    <row r="676" spans="1:7" ht="23.25" x14ac:dyDescent="0.2">
      <c r="A676" s="54"/>
      <c r="B676" s="48"/>
      <c r="D676" s="44"/>
      <c r="E676" s="67"/>
      <c r="F676" s="44"/>
      <c r="G676" s="48"/>
    </row>
    <row r="677" spans="1:7" ht="23.25" x14ac:dyDescent="0.2">
      <c r="A677" s="54"/>
      <c r="B677" s="48"/>
      <c r="D677" s="44"/>
      <c r="E677" s="67"/>
      <c r="F677" s="44"/>
      <c r="G677" s="48"/>
    </row>
    <row r="678" spans="1:7" ht="23.25" x14ac:dyDescent="0.2">
      <c r="A678" s="54"/>
      <c r="B678" s="48"/>
      <c r="D678" s="44"/>
      <c r="E678" s="67"/>
      <c r="F678" s="44"/>
      <c r="G678" s="48"/>
    </row>
    <row r="679" spans="1:7" ht="23.25" x14ac:dyDescent="0.2">
      <c r="A679" s="54"/>
      <c r="B679" s="48"/>
      <c r="D679" s="44"/>
      <c r="E679" s="67"/>
      <c r="F679" s="44"/>
      <c r="G679" s="48"/>
    </row>
    <row r="680" spans="1:7" ht="23.25" x14ac:dyDescent="0.2">
      <c r="A680" s="54"/>
      <c r="B680" s="48"/>
      <c r="D680" s="44"/>
      <c r="E680" s="67"/>
      <c r="F680" s="44"/>
      <c r="G680" s="48"/>
    </row>
    <row r="681" spans="1:7" ht="23.25" x14ac:dyDescent="0.2">
      <c r="A681" s="54"/>
      <c r="B681" s="48"/>
      <c r="D681" s="44"/>
      <c r="E681" s="67"/>
      <c r="F681" s="44"/>
      <c r="G681" s="48"/>
    </row>
    <row r="682" spans="1:7" ht="23.25" x14ac:dyDescent="0.2">
      <c r="A682" s="54"/>
      <c r="B682" s="48"/>
      <c r="D682" s="44"/>
      <c r="E682" s="67"/>
      <c r="F682" s="44"/>
      <c r="G682" s="48"/>
    </row>
    <row r="683" spans="1:7" ht="23.25" x14ac:dyDescent="0.2">
      <c r="A683" s="54"/>
      <c r="B683" s="48"/>
      <c r="D683" s="44"/>
      <c r="E683" s="67"/>
      <c r="F683" s="44"/>
      <c r="G683" s="48"/>
    </row>
    <row r="684" spans="1:7" ht="23.25" x14ac:dyDescent="0.2">
      <c r="A684" s="54"/>
      <c r="B684" s="48"/>
      <c r="D684" s="44"/>
      <c r="E684" s="67"/>
      <c r="F684" s="44"/>
      <c r="G684" s="48"/>
    </row>
    <row r="685" spans="1:7" ht="23.25" x14ac:dyDescent="0.2">
      <c r="A685" s="54"/>
      <c r="B685" s="48"/>
      <c r="D685" s="44"/>
      <c r="E685" s="67"/>
      <c r="F685" s="44"/>
      <c r="G685" s="48"/>
    </row>
    <row r="686" spans="1:7" ht="23.25" x14ac:dyDescent="0.2">
      <c r="A686" s="54"/>
      <c r="B686" s="48"/>
      <c r="D686" s="44"/>
      <c r="E686" s="67"/>
      <c r="F686" s="44"/>
      <c r="G686" s="48"/>
    </row>
    <row r="687" spans="1:7" ht="23.25" x14ac:dyDescent="0.2">
      <c r="A687" s="54"/>
      <c r="B687" s="48"/>
      <c r="D687" s="44"/>
      <c r="E687" s="67"/>
      <c r="F687" s="44"/>
      <c r="G687" s="48"/>
    </row>
    <row r="688" spans="1:7" ht="23.25" x14ac:dyDescent="0.2">
      <c r="A688" s="54"/>
      <c r="B688" s="48"/>
      <c r="D688" s="44"/>
      <c r="E688" s="67"/>
      <c r="F688" s="44"/>
      <c r="G688" s="48"/>
    </row>
    <row r="689" spans="1:7" ht="23.25" x14ac:dyDescent="0.2">
      <c r="A689" s="54"/>
      <c r="B689" s="48"/>
      <c r="D689" s="44"/>
      <c r="E689" s="67"/>
      <c r="F689" s="44"/>
      <c r="G689" s="48"/>
    </row>
    <row r="690" spans="1:7" ht="23.25" x14ac:dyDescent="0.2">
      <c r="A690" s="54"/>
      <c r="B690" s="48"/>
      <c r="D690" s="44"/>
      <c r="E690" s="67"/>
      <c r="F690" s="44"/>
      <c r="G690" s="48"/>
    </row>
    <row r="691" spans="1:7" ht="23.25" x14ac:dyDescent="0.2">
      <c r="A691" s="54"/>
      <c r="B691" s="48"/>
      <c r="D691" s="44"/>
      <c r="E691" s="67"/>
      <c r="F691" s="44"/>
      <c r="G691" s="48"/>
    </row>
    <row r="692" spans="1:7" ht="23.25" x14ac:dyDescent="0.2">
      <c r="A692" s="54"/>
      <c r="B692" s="48"/>
      <c r="D692" s="44"/>
      <c r="E692" s="67"/>
      <c r="F692" s="44"/>
      <c r="G692" s="48"/>
    </row>
    <row r="693" spans="1:7" ht="23.25" x14ac:dyDescent="0.2">
      <c r="A693" s="54"/>
      <c r="B693" s="48"/>
      <c r="D693" s="44"/>
      <c r="E693" s="67"/>
      <c r="F693" s="44"/>
      <c r="G693" s="48"/>
    </row>
    <row r="694" spans="1:7" ht="23.25" x14ac:dyDescent="0.2">
      <c r="A694" s="54"/>
      <c r="B694" s="48"/>
      <c r="D694" s="44"/>
      <c r="E694" s="67"/>
      <c r="F694" s="44"/>
      <c r="G694" s="48"/>
    </row>
    <row r="695" spans="1:7" ht="23.25" x14ac:dyDescent="0.2">
      <c r="A695" s="54"/>
      <c r="B695" s="48"/>
      <c r="D695" s="44"/>
      <c r="E695" s="67"/>
      <c r="F695" s="44"/>
      <c r="G695" s="48"/>
    </row>
    <row r="696" spans="1:7" ht="23.25" x14ac:dyDescent="0.2">
      <c r="A696" s="54"/>
      <c r="B696" s="48"/>
      <c r="D696" s="44"/>
      <c r="E696" s="67"/>
      <c r="F696" s="44"/>
      <c r="G696" s="48"/>
    </row>
    <row r="697" spans="1:7" ht="23.25" x14ac:dyDescent="0.2">
      <c r="A697" s="54"/>
      <c r="B697" s="48"/>
      <c r="D697" s="44"/>
      <c r="E697" s="67"/>
      <c r="F697" s="44"/>
      <c r="G697" s="48"/>
    </row>
    <row r="698" spans="1:7" ht="23.25" x14ac:dyDescent="0.2">
      <c r="A698" s="54"/>
      <c r="B698" s="48"/>
      <c r="D698" s="44"/>
      <c r="E698" s="67"/>
      <c r="F698" s="44"/>
      <c r="G698" s="48"/>
    </row>
    <row r="699" spans="1:7" ht="23.25" x14ac:dyDescent="0.2">
      <c r="A699" s="54"/>
      <c r="B699" s="48"/>
      <c r="D699" s="44"/>
      <c r="E699" s="67"/>
      <c r="F699" s="44"/>
      <c r="G699" s="48"/>
    </row>
    <row r="700" spans="1:7" ht="23.25" x14ac:dyDescent="0.2">
      <c r="A700" s="54"/>
      <c r="B700" s="48"/>
      <c r="D700" s="44"/>
      <c r="E700" s="67"/>
      <c r="F700" s="44"/>
      <c r="G700" s="48"/>
    </row>
    <row r="701" spans="1:7" ht="23.25" x14ac:dyDescent="0.2">
      <c r="A701" s="54"/>
      <c r="B701" s="48"/>
      <c r="D701" s="44"/>
      <c r="E701" s="67"/>
      <c r="F701" s="44"/>
      <c r="G701" s="48"/>
    </row>
    <row r="702" spans="1:7" ht="23.25" x14ac:dyDescent="0.2">
      <c r="A702" s="54"/>
      <c r="B702" s="48"/>
      <c r="D702" s="44"/>
      <c r="E702" s="67"/>
      <c r="F702" s="44"/>
      <c r="G702" s="48"/>
    </row>
    <row r="703" spans="1:7" ht="23.25" x14ac:dyDescent="0.2">
      <c r="A703" s="54"/>
      <c r="B703" s="48"/>
      <c r="D703" s="44"/>
      <c r="E703" s="67"/>
      <c r="F703" s="44"/>
      <c r="G703" s="48"/>
    </row>
    <row r="704" spans="1:7" ht="23.25" x14ac:dyDescent="0.2">
      <c r="A704" s="54"/>
      <c r="B704" s="48"/>
      <c r="D704" s="44"/>
      <c r="E704" s="67"/>
      <c r="F704" s="44"/>
      <c r="G704" s="48"/>
    </row>
    <row r="705" spans="1:7" ht="23.25" x14ac:dyDescent="0.2">
      <c r="A705" s="54"/>
      <c r="B705" s="48"/>
      <c r="D705" s="44"/>
      <c r="E705" s="67"/>
      <c r="F705" s="44"/>
      <c r="G705" s="48"/>
    </row>
    <row r="706" spans="1:7" ht="23.25" x14ac:dyDescent="0.2">
      <c r="A706" s="54"/>
      <c r="B706" s="48"/>
      <c r="D706" s="44"/>
      <c r="E706" s="67"/>
      <c r="F706" s="44"/>
      <c r="G706" s="48"/>
    </row>
    <row r="707" spans="1:7" ht="23.25" x14ac:dyDescent="0.2">
      <c r="A707" s="54"/>
      <c r="B707" s="48"/>
      <c r="D707" s="44"/>
      <c r="E707" s="67"/>
      <c r="F707" s="44"/>
      <c r="G707" s="48"/>
    </row>
    <row r="708" spans="1:7" ht="23.25" x14ac:dyDescent="0.2">
      <c r="A708" s="54"/>
      <c r="B708" s="48"/>
      <c r="D708" s="44"/>
      <c r="E708" s="67"/>
      <c r="F708" s="44"/>
      <c r="G708" s="48"/>
    </row>
    <row r="709" spans="1:7" ht="23.25" x14ac:dyDescent="0.2">
      <c r="A709" s="54"/>
      <c r="B709" s="48"/>
      <c r="D709" s="44"/>
      <c r="E709" s="67"/>
      <c r="F709" s="44"/>
      <c r="G709" s="48"/>
    </row>
    <row r="710" spans="1:7" ht="23.25" x14ac:dyDescent="0.2">
      <c r="A710" s="54"/>
      <c r="B710" s="48"/>
      <c r="D710" s="44"/>
      <c r="E710" s="67"/>
      <c r="F710" s="44"/>
      <c r="G710" s="48"/>
    </row>
    <row r="711" spans="1:7" ht="23.25" x14ac:dyDescent="0.2">
      <c r="A711" s="54"/>
      <c r="B711" s="48"/>
      <c r="D711" s="44"/>
      <c r="E711" s="67"/>
      <c r="F711" s="44"/>
      <c r="G711" s="48"/>
    </row>
    <row r="712" spans="1:7" ht="23.25" x14ac:dyDescent="0.2">
      <c r="A712" s="54"/>
      <c r="B712" s="48"/>
      <c r="D712" s="44"/>
      <c r="E712" s="67"/>
      <c r="F712" s="44"/>
      <c r="G712" s="48"/>
    </row>
    <row r="713" spans="1:7" ht="23.25" x14ac:dyDescent="0.2">
      <c r="A713" s="54"/>
      <c r="B713" s="48"/>
      <c r="D713" s="44"/>
      <c r="E713" s="67"/>
      <c r="F713" s="44"/>
      <c r="G713" s="48"/>
    </row>
    <row r="714" spans="1:7" ht="23.25" x14ac:dyDescent="0.2">
      <c r="A714" s="54"/>
      <c r="B714" s="48"/>
      <c r="D714" s="44"/>
      <c r="E714" s="67"/>
      <c r="F714" s="44"/>
      <c r="G714" s="48"/>
    </row>
    <row r="715" spans="1:7" ht="23.25" x14ac:dyDescent="0.2">
      <c r="A715" s="54"/>
      <c r="B715" s="48"/>
      <c r="D715" s="44"/>
      <c r="E715" s="67"/>
      <c r="F715" s="44"/>
      <c r="G715" s="48"/>
    </row>
    <row r="716" spans="1:7" ht="23.25" x14ac:dyDescent="0.2">
      <c r="A716" s="54"/>
      <c r="B716" s="48"/>
      <c r="D716" s="44"/>
      <c r="E716" s="67"/>
      <c r="F716" s="44"/>
      <c r="G716" s="48"/>
    </row>
    <row r="717" spans="1:7" ht="23.25" x14ac:dyDescent="0.2">
      <c r="A717" s="54"/>
      <c r="B717" s="48"/>
      <c r="D717" s="44"/>
      <c r="E717" s="67"/>
      <c r="F717" s="44"/>
      <c r="G717" s="48"/>
    </row>
    <row r="718" spans="1:7" ht="23.25" x14ac:dyDescent="0.2">
      <c r="A718" s="54"/>
      <c r="B718" s="48"/>
      <c r="D718" s="44"/>
      <c r="E718" s="67"/>
      <c r="F718" s="44"/>
      <c r="G718" s="48"/>
    </row>
    <row r="719" spans="1:7" ht="23.25" x14ac:dyDescent="0.2">
      <c r="A719" s="54"/>
      <c r="B719" s="48"/>
      <c r="D719" s="44"/>
      <c r="E719" s="67"/>
      <c r="F719" s="44"/>
      <c r="G719" s="48"/>
    </row>
    <row r="720" spans="1:7" ht="23.25" x14ac:dyDescent="0.2">
      <c r="A720" s="54"/>
      <c r="B720" s="48"/>
      <c r="D720" s="44"/>
      <c r="E720" s="67"/>
      <c r="F720" s="44"/>
      <c r="G720" s="48"/>
    </row>
    <row r="721" spans="1:7" ht="23.25" x14ac:dyDescent="0.2">
      <c r="A721" s="54"/>
      <c r="B721" s="48"/>
      <c r="D721" s="44"/>
      <c r="E721" s="67"/>
      <c r="F721" s="44"/>
      <c r="G721" s="48"/>
    </row>
    <row r="722" spans="1:7" ht="23.25" x14ac:dyDescent="0.2">
      <c r="A722" s="54"/>
      <c r="B722" s="48"/>
      <c r="D722" s="44"/>
      <c r="E722" s="67"/>
      <c r="F722" s="44"/>
      <c r="G722" s="48"/>
    </row>
    <row r="723" spans="1:7" ht="23.25" x14ac:dyDescent="0.2">
      <c r="A723" s="54"/>
      <c r="B723" s="48"/>
      <c r="D723" s="44"/>
      <c r="E723" s="67"/>
      <c r="F723" s="44"/>
      <c r="G723" s="48"/>
    </row>
    <row r="724" spans="1:7" ht="23.25" x14ac:dyDescent="0.2">
      <c r="A724" s="54"/>
      <c r="B724" s="48"/>
      <c r="D724" s="44"/>
      <c r="E724" s="67"/>
      <c r="F724" s="44"/>
      <c r="G724" s="48"/>
    </row>
    <row r="725" spans="1:7" ht="23.25" x14ac:dyDescent="0.2">
      <c r="A725" s="54"/>
      <c r="B725" s="48"/>
      <c r="D725" s="44"/>
      <c r="E725" s="67"/>
      <c r="F725" s="44"/>
      <c r="G725" s="48"/>
    </row>
    <row r="726" spans="1:7" ht="23.25" x14ac:dyDescent="0.2">
      <c r="A726" s="54"/>
      <c r="B726" s="48"/>
      <c r="D726" s="44"/>
      <c r="E726" s="67"/>
      <c r="F726" s="44"/>
      <c r="G726" s="48"/>
    </row>
    <row r="727" spans="1:7" ht="23.25" x14ac:dyDescent="0.2">
      <c r="A727" s="54"/>
      <c r="B727" s="48"/>
      <c r="D727" s="44"/>
      <c r="E727" s="67"/>
      <c r="F727" s="44"/>
      <c r="G727" s="48"/>
    </row>
    <row r="728" spans="1:7" ht="23.25" x14ac:dyDescent="0.2">
      <c r="A728" s="54"/>
      <c r="B728" s="48"/>
      <c r="D728" s="44"/>
      <c r="E728" s="67"/>
      <c r="F728" s="44"/>
      <c r="G728" s="48"/>
    </row>
    <row r="729" spans="1:7" ht="23.25" x14ac:dyDescent="0.2">
      <c r="A729" s="54"/>
      <c r="B729" s="48"/>
      <c r="D729" s="44"/>
      <c r="E729" s="67"/>
      <c r="F729" s="44"/>
      <c r="G729" s="48"/>
    </row>
    <row r="730" spans="1:7" ht="23.25" x14ac:dyDescent="0.2">
      <c r="A730" s="54"/>
      <c r="B730" s="48"/>
      <c r="D730" s="44"/>
      <c r="E730" s="67"/>
      <c r="F730" s="44"/>
      <c r="G730" s="48"/>
    </row>
    <row r="731" spans="1:7" ht="23.25" x14ac:dyDescent="0.2">
      <c r="A731" s="54"/>
      <c r="B731" s="48"/>
      <c r="D731" s="44"/>
      <c r="E731" s="67"/>
      <c r="F731" s="44"/>
      <c r="G731" s="48"/>
    </row>
    <row r="732" spans="1:7" ht="23.25" x14ac:dyDescent="0.2">
      <c r="A732" s="54"/>
      <c r="B732" s="48"/>
      <c r="D732" s="44"/>
      <c r="E732" s="67"/>
      <c r="F732" s="44"/>
      <c r="G732" s="48"/>
    </row>
    <row r="733" spans="1:7" ht="23.25" x14ac:dyDescent="0.2">
      <c r="A733" s="54"/>
      <c r="B733" s="48"/>
      <c r="D733" s="44"/>
      <c r="E733" s="67"/>
      <c r="F733" s="44"/>
      <c r="G733" s="48"/>
    </row>
    <row r="734" spans="1:7" ht="23.25" x14ac:dyDescent="0.2">
      <c r="A734" s="54"/>
      <c r="B734" s="48"/>
      <c r="D734" s="44"/>
      <c r="E734" s="67"/>
      <c r="F734" s="44"/>
      <c r="G734" s="48"/>
    </row>
    <row r="735" spans="1:7" ht="23.25" x14ac:dyDescent="0.2">
      <c r="A735" s="54"/>
      <c r="B735" s="48"/>
      <c r="D735" s="44"/>
      <c r="E735" s="67"/>
      <c r="F735" s="44"/>
      <c r="G735" s="48"/>
    </row>
    <row r="736" spans="1:7" ht="23.25" x14ac:dyDescent="0.2">
      <c r="A736" s="54"/>
      <c r="B736" s="48"/>
      <c r="D736" s="44"/>
      <c r="E736" s="67"/>
      <c r="F736" s="44"/>
      <c r="G736" s="48"/>
    </row>
    <row r="737" spans="1:7" ht="23.25" x14ac:dyDescent="0.2">
      <c r="A737" s="54"/>
      <c r="B737" s="48"/>
      <c r="D737" s="44"/>
      <c r="E737" s="67"/>
      <c r="F737" s="44"/>
      <c r="G737" s="48"/>
    </row>
    <row r="738" spans="1:7" ht="23.25" x14ac:dyDescent="0.2">
      <c r="A738" s="54"/>
      <c r="B738" s="48"/>
      <c r="D738" s="44"/>
      <c r="E738" s="67"/>
      <c r="F738" s="44"/>
      <c r="G738" s="48"/>
    </row>
    <row r="739" spans="1:7" ht="23.25" x14ac:dyDescent="0.2">
      <c r="A739" s="54"/>
      <c r="B739" s="48"/>
      <c r="D739" s="44"/>
      <c r="E739" s="67"/>
      <c r="F739" s="44"/>
      <c r="G739" s="48"/>
    </row>
    <row r="740" spans="1:7" ht="23.25" x14ac:dyDescent="0.2">
      <c r="A740" s="54"/>
      <c r="B740" s="48"/>
      <c r="D740" s="44"/>
      <c r="E740" s="67"/>
      <c r="F740" s="44"/>
      <c r="G740" s="48"/>
    </row>
    <row r="741" spans="1:7" ht="23.25" x14ac:dyDescent="0.2">
      <c r="A741" s="54"/>
      <c r="B741" s="48"/>
      <c r="D741" s="44"/>
      <c r="E741" s="67"/>
      <c r="F741" s="44"/>
      <c r="G741" s="48"/>
    </row>
    <row r="742" spans="1:7" ht="23.25" x14ac:dyDescent="0.2">
      <c r="A742" s="54"/>
      <c r="B742" s="48"/>
      <c r="D742" s="44"/>
      <c r="E742" s="67"/>
      <c r="F742" s="44"/>
      <c r="G742" s="48"/>
    </row>
    <row r="743" spans="1:7" ht="23.25" x14ac:dyDescent="0.2">
      <c r="A743" s="54"/>
      <c r="B743" s="48"/>
      <c r="D743" s="44"/>
      <c r="E743" s="67"/>
      <c r="F743" s="44"/>
      <c r="G743" s="48"/>
    </row>
    <row r="744" spans="1:7" ht="23.25" x14ac:dyDescent="0.2">
      <c r="A744" s="54"/>
      <c r="B744" s="48"/>
      <c r="D744" s="44"/>
      <c r="E744" s="67"/>
      <c r="F744" s="44"/>
      <c r="G744" s="48"/>
    </row>
    <row r="745" spans="1:7" ht="23.25" x14ac:dyDescent="0.2">
      <c r="A745" s="54"/>
      <c r="B745" s="48"/>
      <c r="D745" s="44"/>
      <c r="E745" s="67"/>
      <c r="F745" s="44"/>
      <c r="G745" s="48"/>
    </row>
    <row r="746" spans="1:7" ht="23.25" x14ac:dyDescent="0.2">
      <c r="A746" s="54"/>
      <c r="B746" s="48"/>
      <c r="D746" s="44"/>
      <c r="E746" s="67"/>
      <c r="F746" s="44"/>
      <c r="G746" s="48"/>
    </row>
    <row r="747" spans="1:7" ht="23.25" x14ac:dyDescent="0.2">
      <c r="A747" s="54"/>
      <c r="B747" s="48"/>
      <c r="D747" s="44"/>
      <c r="E747" s="67"/>
      <c r="F747" s="44"/>
      <c r="G747" s="48"/>
    </row>
    <row r="748" spans="1:7" ht="23.25" x14ac:dyDescent="0.2">
      <c r="A748" s="54"/>
      <c r="B748" s="48"/>
      <c r="D748" s="44"/>
      <c r="E748" s="67"/>
      <c r="F748" s="44"/>
      <c r="G748" s="48"/>
    </row>
    <row r="749" spans="1:7" ht="23.25" x14ac:dyDescent="0.2">
      <c r="A749" s="54"/>
      <c r="B749" s="48"/>
      <c r="D749" s="44"/>
      <c r="E749" s="67"/>
      <c r="F749" s="44"/>
      <c r="G749" s="48"/>
    </row>
    <row r="750" spans="1:7" ht="23.25" x14ac:dyDescent="0.2">
      <c r="A750" s="54"/>
      <c r="B750" s="48"/>
      <c r="D750" s="44"/>
      <c r="E750" s="67"/>
      <c r="F750" s="44"/>
      <c r="G750" s="48"/>
    </row>
    <row r="751" spans="1:7" ht="23.25" x14ac:dyDescent="0.2">
      <c r="A751" s="54"/>
      <c r="B751" s="48"/>
      <c r="D751" s="44"/>
      <c r="E751" s="67"/>
      <c r="F751" s="44"/>
      <c r="G751" s="48"/>
    </row>
    <row r="752" spans="1:7" ht="23.25" x14ac:dyDescent="0.2">
      <c r="A752" s="54"/>
      <c r="B752" s="48"/>
      <c r="D752" s="44"/>
      <c r="E752" s="67"/>
      <c r="F752" s="44"/>
      <c r="G752" s="48"/>
    </row>
    <row r="753" spans="1:7" ht="23.25" x14ac:dyDescent="0.2">
      <c r="A753" s="54"/>
      <c r="B753" s="48"/>
      <c r="D753" s="44"/>
      <c r="E753" s="67"/>
      <c r="F753" s="44"/>
      <c r="G753" s="48"/>
    </row>
    <row r="754" spans="1:7" ht="23.25" x14ac:dyDescent="0.2">
      <c r="A754" s="54"/>
      <c r="B754" s="48"/>
      <c r="D754" s="44"/>
      <c r="E754" s="67"/>
      <c r="F754" s="44"/>
      <c r="G754" s="48"/>
    </row>
    <row r="755" spans="1:7" ht="23.25" x14ac:dyDescent="0.2">
      <c r="A755" s="54"/>
      <c r="B755" s="48"/>
      <c r="D755" s="44"/>
      <c r="E755" s="67"/>
      <c r="F755" s="44"/>
      <c r="G755" s="48"/>
    </row>
    <row r="756" spans="1:7" ht="23.25" x14ac:dyDescent="0.2">
      <c r="A756" s="54"/>
      <c r="B756" s="48"/>
      <c r="D756" s="44"/>
      <c r="E756" s="67"/>
      <c r="F756" s="44"/>
      <c r="G756" s="48"/>
    </row>
    <row r="757" spans="1:7" ht="23.25" x14ac:dyDescent="0.2">
      <c r="A757" s="54"/>
      <c r="B757" s="48"/>
      <c r="D757" s="44"/>
      <c r="E757" s="67"/>
      <c r="F757" s="44"/>
      <c r="G757" s="48"/>
    </row>
    <row r="758" spans="1:7" ht="23.25" x14ac:dyDescent="0.2">
      <c r="A758" s="54"/>
      <c r="B758" s="48"/>
      <c r="D758" s="44"/>
      <c r="E758" s="67"/>
      <c r="F758" s="44"/>
      <c r="G758" s="48"/>
    </row>
    <row r="759" spans="1:7" ht="23.25" x14ac:dyDescent="0.2">
      <c r="A759" s="54"/>
      <c r="B759" s="48"/>
      <c r="D759" s="44"/>
      <c r="E759" s="67"/>
      <c r="F759" s="44"/>
      <c r="G759" s="48"/>
    </row>
    <row r="760" spans="1:7" ht="23.25" x14ac:dyDescent="0.2">
      <c r="A760" s="54"/>
      <c r="B760" s="48"/>
      <c r="D760" s="44"/>
      <c r="E760" s="67"/>
      <c r="F760" s="44"/>
      <c r="G760" s="48"/>
    </row>
    <row r="761" spans="1:7" ht="23.25" x14ac:dyDescent="0.2">
      <c r="A761" s="54"/>
      <c r="B761" s="48"/>
      <c r="D761" s="44"/>
      <c r="E761" s="67"/>
      <c r="F761" s="44"/>
      <c r="G761" s="48"/>
    </row>
    <row r="762" spans="1:7" ht="23.25" x14ac:dyDescent="0.2">
      <c r="A762" s="54"/>
      <c r="B762" s="48"/>
      <c r="D762" s="44"/>
      <c r="E762" s="67"/>
      <c r="F762" s="44"/>
      <c r="G762" s="48"/>
    </row>
    <row r="763" spans="1:7" ht="23.25" x14ac:dyDescent="0.2">
      <c r="A763" s="54"/>
      <c r="B763" s="48"/>
      <c r="D763" s="44"/>
      <c r="E763" s="67"/>
      <c r="F763" s="44"/>
      <c r="G763" s="48"/>
    </row>
    <row r="764" spans="1:7" ht="23.25" x14ac:dyDescent="0.2">
      <c r="A764" s="54"/>
      <c r="B764" s="48"/>
      <c r="D764" s="44"/>
      <c r="E764" s="67"/>
      <c r="F764" s="44"/>
      <c r="G764" s="48"/>
    </row>
    <row r="765" spans="1:7" ht="23.25" x14ac:dyDescent="0.2">
      <c r="A765" s="54"/>
      <c r="B765" s="48"/>
      <c r="D765" s="44"/>
      <c r="E765" s="67"/>
      <c r="F765" s="44"/>
      <c r="G765" s="48"/>
    </row>
    <row r="766" spans="1:7" ht="23.25" x14ac:dyDescent="0.2">
      <c r="A766" s="54"/>
      <c r="B766" s="48"/>
      <c r="D766" s="44"/>
      <c r="E766" s="67"/>
      <c r="F766" s="44"/>
      <c r="G766" s="48"/>
    </row>
    <row r="767" spans="1:7" ht="23.25" x14ac:dyDescent="0.2">
      <c r="A767" s="54"/>
      <c r="B767" s="48"/>
      <c r="D767" s="44"/>
      <c r="E767" s="67"/>
      <c r="F767" s="44"/>
      <c r="G767" s="48"/>
    </row>
    <row r="768" spans="1:7" ht="23.25" x14ac:dyDescent="0.2">
      <c r="A768" s="54"/>
      <c r="B768" s="48"/>
      <c r="D768" s="44"/>
      <c r="E768" s="67"/>
      <c r="F768" s="44"/>
      <c r="G768" s="48"/>
    </row>
    <row r="769" spans="1:7" ht="23.25" x14ac:dyDescent="0.2">
      <c r="A769" s="54"/>
      <c r="B769" s="48"/>
      <c r="D769" s="44"/>
      <c r="E769" s="67"/>
      <c r="F769" s="44"/>
      <c r="G769" s="48"/>
    </row>
    <row r="770" spans="1:7" ht="23.25" x14ac:dyDescent="0.2">
      <c r="A770" s="54"/>
      <c r="B770" s="48"/>
      <c r="D770" s="44"/>
      <c r="E770" s="67"/>
      <c r="F770" s="44"/>
      <c r="G770" s="48"/>
    </row>
    <row r="771" spans="1:7" ht="23.25" x14ac:dyDescent="0.2">
      <c r="A771" s="54"/>
      <c r="B771" s="48"/>
      <c r="D771" s="44"/>
      <c r="E771" s="67"/>
      <c r="F771" s="44"/>
      <c r="G771" s="48"/>
    </row>
    <row r="772" spans="1:7" ht="23.25" x14ac:dyDescent="0.2">
      <c r="A772" s="54"/>
      <c r="B772" s="48"/>
      <c r="D772" s="44"/>
      <c r="E772" s="67"/>
      <c r="F772" s="44"/>
      <c r="G772" s="48"/>
    </row>
    <row r="773" spans="1:7" ht="23.25" x14ac:dyDescent="0.2">
      <c r="A773" s="54"/>
      <c r="B773" s="48"/>
      <c r="D773" s="44"/>
      <c r="E773" s="67"/>
      <c r="F773" s="44"/>
      <c r="G773" s="48"/>
    </row>
    <row r="774" spans="1:7" ht="23.25" x14ac:dyDescent="0.2">
      <c r="A774" s="54"/>
      <c r="B774" s="48"/>
      <c r="D774" s="44"/>
      <c r="E774" s="67"/>
      <c r="F774" s="44"/>
      <c r="G774" s="48"/>
    </row>
    <row r="775" spans="1:7" ht="23.25" x14ac:dyDescent="0.2">
      <c r="A775" s="54"/>
      <c r="B775" s="48"/>
      <c r="D775" s="44"/>
      <c r="E775" s="67"/>
      <c r="F775" s="44"/>
      <c r="G775" s="48"/>
    </row>
    <row r="776" spans="1:7" ht="23.25" x14ac:dyDescent="0.2">
      <c r="A776" s="54"/>
      <c r="B776" s="48"/>
      <c r="D776" s="44"/>
      <c r="E776" s="67"/>
      <c r="F776" s="44"/>
      <c r="G776" s="48"/>
    </row>
    <row r="777" spans="1:7" ht="23.25" x14ac:dyDescent="0.2">
      <c r="A777" s="54"/>
      <c r="B777" s="48"/>
      <c r="D777" s="44"/>
      <c r="E777" s="67"/>
      <c r="F777" s="44"/>
      <c r="G777" s="48"/>
    </row>
    <row r="778" spans="1:7" ht="23.25" x14ac:dyDescent="0.2">
      <c r="A778" s="54"/>
      <c r="B778" s="48"/>
      <c r="D778" s="44"/>
      <c r="E778" s="67"/>
      <c r="F778" s="44"/>
      <c r="G778" s="48"/>
    </row>
    <row r="779" spans="1:7" ht="23.25" x14ac:dyDescent="0.2">
      <c r="A779" s="54"/>
      <c r="B779" s="48"/>
      <c r="D779" s="44"/>
      <c r="E779" s="67"/>
      <c r="F779" s="44"/>
      <c r="G779" s="48"/>
    </row>
    <row r="780" spans="1:7" ht="23.25" x14ac:dyDescent="0.2">
      <c r="A780" s="54"/>
      <c r="B780" s="48"/>
      <c r="D780" s="44"/>
      <c r="E780" s="67"/>
      <c r="F780" s="44"/>
      <c r="G780" s="48"/>
    </row>
    <row r="781" spans="1:7" ht="23.25" x14ac:dyDescent="0.2">
      <c r="A781" s="54"/>
      <c r="B781" s="48"/>
      <c r="D781" s="44"/>
      <c r="E781" s="67"/>
      <c r="F781" s="44"/>
      <c r="G781" s="48"/>
    </row>
    <row r="782" spans="1:7" ht="23.25" x14ac:dyDescent="0.2">
      <c r="A782" s="54"/>
      <c r="B782" s="48"/>
      <c r="D782" s="44"/>
      <c r="E782" s="67"/>
      <c r="F782" s="44"/>
      <c r="G782" s="48"/>
    </row>
    <row r="783" spans="1:7" ht="23.25" x14ac:dyDescent="0.2">
      <c r="A783" s="54"/>
      <c r="B783" s="48"/>
      <c r="D783" s="44"/>
      <c r="E783" s="67"/>
      <c r="F783" s="44"/>
      <c r="G783" s="48"/>
    </row>
    <row r="784" spans="1:7" ht="23.25" x14ac:dyDescent="0.2">
      <c r="A784" s="54"/>
      <c r="B784" s="48"/>
      <c r="D784" s="44"/>
      <c r="E784" s="67"/>
      <c r="F784" s="44"/>
      <c r="G784" s="48"/>
    </row>
    <row r="785" spans="1:7" ht="23.25" x14ac:dyDescent="0.2">
      <c r="A785" s="54"/>
      <c r="B785" s="48"/>
      <c r="D785" s="44"/>
      <c r="E785" s="67"/>
      <c r="F785" s="44"/>
      <c r="G785" s="48"/>
    </row>
    <row r="786" spans="1:7" ht="23.25" x14ac:dyDescent="0.2">
      <c r="A786" s="54"/>
      <c r="B786" s="48"/>
      <c r="D786" s="44"/>
      <c r="E786" s="67"/>
      <c r="F786" s="44"/>
      <c r="G786" s="48"/>
    </row>
    <row r="787" spans="1:7" ht="23.25" x14ac:dyDescent="0.2">
      <c r="A787" s="54"/>
      <c r="B787" s="48"/>
      <c r="D787" s="44"/>
      <c r="E787" s="67"/>
      <c r="F787" s="44"/>
      <c r="G787" s="48"/>
    </row>
    <row r="788" spans="1:7" ht="23.25" x14ac:dyDescent="0.2">
      <c r="A788" s="54"/>
      <c r="B788" s="48"/>
      <c r="D788" s="44"/>
      <c r="E788" s="67"/>
      <c r="F788" s="44"/>
      <c r="G788" s="48"/>
    </row>
    <row r="789" spans="1:7" ht="23.25" x14ac:dyDescent="0.2">
      <c r="A789" s="54"/>
      <c r="B789" s="48"/>
      <c r="D789" s="44"/>
      <c r="E789" s="67"/>
      <c r="F789" s="44"/>
      <c r="G789" s="48"/>
    </row>
    <row r="790" spans="1:7" ht="23.25" x14ac:dyDescent="0.2">
      <c r="A790" s="54"/>
      <c r="B790" s="48"/>
      <c r="D790" s="44"/>
      <c r="E790" s="67"/>
      <c r="F790" s="44"/>
      <c r="G790" s="48"/>
    </row>
    <row r="791" spans="1:7" ht="23.25" x14ac:dyDescent="0.2">
      <c r="A791" s="54"/>
      <c r="B791" s="48"/>
      <c r="D791" s="44"/>
      <c r="E791" s="67"/>
      <c r="F791" s="44"/>
      <c r="G791" s="48"/>
    </row>
    <row r="792" spans="1:7" ht="23.25" x14ac:dyDescent="0.2">
      <c r="A792" s="54"/>
      <c r="B792" s="48"/>
      <c r="D792" s="44"/>
      <c r="E792" s="67"/>
      <c r="F792" s="44"/>
      <c r="G792" s="48"/>
    </row>
    <row r="793" spans="1:7" ht="23.25" x14ac:dyDescent="0.2">
      <c r="A793" s="54"/>
      <c r="B793" s="48"/>
      <c r="D793" s="44"/>
      <c r="E793" s="67"/>
      <c r="F793" s="44"/>
      <c r="G793" s="48"/>
    </row>
    <row r="794" spans="1:7" ht="23.25" x14ac:dyDescent="0.2">
      <c r="A794" s="54"/>
      <c r="B794" s="48"/>
      <c r="D794" s="44"/>
      <c r="E794" s="67"/>
      <c r="F794" s="44"/>
      <c r="G794" s="48"/>
    </row>
    <row r="795" spans="1:7" ht="23.25" x14ac:dyDescent="0.2">
      <c r="A795" s="54"/>
      <c r="B795" s="48"/>
      <c r="D795" s="44"/>
      <c r="E795" s="67"/>
      <c r="F795" s="44"/>
      <c r="G795" s="48"/>
    </row>
    <row r="796" spans="1:7" ht="23.25" x14ac:dyDescent="0.2">
      <c r="A796" s="54"/>
      <c r="B796" s="48"/>
      <c r="D796" s="44"/>
      <c r="E796" s="67"/>
      <c r="F796" s="44"/>
      <c r="G796" s="48"/>
    </row>
    <row r="797" spans="1:7" ht="23.25" x14ac:dyDescent="0.2">
      <c r="A797" s="54"/>
      <c r="B797" s="48"/>
      <c r="D797" s="44"/>
      <c r="E797" s="67"/>
      <c r="F797" s="44"/>
      <c r="G797" s="48"/>
    </row>
    <row r="798" spans="1:7" ht="23.25" x14ac:dyDescent="0.2">
      <c r="A798" s="54"/>
      <c r="B798" s="48"/>
      <c r="D798" s="44"/>
      <c r="E798" s="67"/>
      <c r="F798" s="44"/>
      <c r="G798" s="48"/>
    </row>
    <row r="799" spans="1:7" ht="23.25" x14ac:dyDescent="0.2">
      <c r="A799" s="54"/>
      <c r="B799" s="48"/>
      <c r="D799" s="44"/>
      <c r="E799" s="67"/>
      <c r="F799" s="44"/>
      <c r="G799" s="48"/>
    </row>
    <row r="800" spans="1:7" ht="23.25" x14ac:dyDescent="0.2">
      <c r="A800" s="54"/>
      <c r="B800" s="48"/>
      <c r="D800" s="44"/>
      <c r="E800" s="67"/>
      <c r="F800" s="44"/>
      <c r="G800" s="48"/>
    </row>
    <row r="801" spans="1:7" ht="23.25" x14ac:dyDescent="0.2">
      <c r="A801" s="54"/>
      <c r="B801" s="48"/>
      <c r="D801" s="44"/>
      <c r="E801" s="67"/>
      <c r="F801" s="44"/>
      <c r="G801" s="48"/>
    </row>
    <row r="802" spans="1:7" ht="23.25" x14ac:dyDescent="0.2">
      <c r="A802" s="54"/>
      <c r="B802" s="48"/>
      <c r="D802" s="44"/>
      <c r="E802" s="67"/>
      <c r="F802" s="44"/>
      <c r="G802" s="48"/>
    </row>
    <row r="803" spans="1:7" ht="23.25" x14ac:dyDescent="0.2">
      <c r="A803" s="54"/>
      <c r="B803" s="48"/>
      <c r="D803" s="44"/>
      <c r="E803" s="67"/>
      <c r="F803" s="44"/>
      <c r="G803" s="48"/>
    </row>
    <row r="804" spans="1:7" ht="23.25" x14ac:dyDescent="0.2">
      <c r="A804" s="54"/>
      <c r="B804" s="48"/>
      <c r="D804" s="44"/>
      <c r="E804" s="67"/>
      <c r="F804" s="44"/>
      <c r="G804" s="48"/>
    </row>
    <row r="805" spans="1:7" ht="23.25" x14ac:dyDescent="0.2">
      <c r="A805" s="54"/>
      <c r="B805" s="48"/>
      <c r="D805" s="44"/>
      <c r="E805" s="67"/>
      <c r="F805" s="44"/>
      <c r="G805" s="48"/>
    </row>
    <row r="806" spans="1:7" ht="23.25" x14ac:dyDescent="0.2">
      <c r="A806" s="54"/>
      <c r="B806" s="48"/>
      <c r="D806" s="44"/>
      <c r="E806" s="67"/>
      <c r="F806" s="44"/>
      <c r="G806" s="48"/>
    </row>
    <row r="807" spans="1:7" ht="23.25" x14ac:dyDescent="0.2">
      <c r="A807" s="54"/>
      <c r="B807" s="48"/>
      <c r="D807" s="44"/>
      <c r="E807" s="67"/>
      <c r="F807" s="44"/>
      <c r="G807" s="48"/>
    </row>
    <row r="808" spans="1:7" ht="23.25" x14ac:dyDescent="0.2">
      <c r="A808" s="54"/>
      <c r="B808" s="48"/>
      <c r="D808" s="44"/>
      <c r="E808" s="67"/>
      <c r="F808" s="44"/>
      <c r="G808" s="48"/>
    </row>
    <row r="809" spans="1:7" ht="23.25" x14ac:dyDescent="0.2">
      <c r="A809" s="54"/>
      <c r="B809" s="48"/>
      <c r="D809" s="44"/>
      <c r="E809" s="67"/>
      <c r="F809" s="44"/>
      <c r="G809" s="48"/>
    </row>
    <row r="810" spans="1:7" ht="23.25" x14ac:dyDescent="0.2">
      <c r="A810" s="54"/>
      <c r="B810" s="48"/>
      <c r="D810" s="44"/>
      <c r="E810" s="67"/>
      <c r="F810" s="44"/>
      <c r="G810" s="48"/>
    </row>
    <row r="811" spans="1:7" ht="23.25" x14ac:dyDescent="0.2">
      <c r="A811" s="54"/>
      <c r="B811" s="48"/>
      <c r="D811" s="44"/>
      <c r="E811" s="67"/>
      <c r="F811" s="44"/>
      <c r="G811" s="48"/>
    </row>
    <row r="812" spans="1:7" ht="23.25" x14ac:dyDescent="0.2">
      <c r="A812" s="54"/>
      <c r="B812" s="48"/>
      <c r="D812" s="44"/>
      <c r="E812" s="67"/>
      <c r="F812" s="44"/>
      <c r="G812" s="48"/>
    </row>
    <row r="813" spans="1:7" ht="23.25" x14ac:dyDescent="0.2">
      <c r="A813" s="54"/>
      <c r="B813" s="48"/>
      <c r="D813" s="44"/>
      <c r="E813" s="67"/>
      <c r="F813" s="44"/>
      <c r="G813" s="48"/>
    </row>
    <row r="814" spans="1:7" ht="23.25" x14ac:dyDescent="0.2">
      <c r="A814" s="54"/>
      <c r="B814" s="48"/>
      <c r="D814" s="44"/>
      <c r="E814" s="67"/>
      <c r="F814" s="44"/>
      <c r="G814" s="48"/>
    </row>
    <row r="815" spans="1:7" ht="23.25" x14ac:dyDescent="0.2">
      <c r="A815" s="54"/>
      <c r="B815" s="48"/>
      <c r="D815" s="44"/>
      <c r="E815" s="67"/>
      <c r="F815" s="44"/>
      <c r="G815" s="48"/>
    </row>
    <row r="816" spans="1:7" ht="23.25" x14ac:dyDescent="0.2">
      <c r="A816" s="54"/>
      <c r="B816" s="48"/>
      <c r="D816" s="44"/>
      <c r="E816" s="67"/>
      <c r="F816" s="44"/>
      <c r="G816" s="48"/>
    </row>
    <row r="817" spans="1:7" ht="23.25" x14ac:dyDescent="0.2">
      <c r="A817" s="54"/>
      <c r="B817" s="48"/>
      <c r="D817" s="44"/>
      <c r="E817" s="67"/>
      <c r="F817" s="44"/>
      <c r="G817" s="48"/>
    </row>
    <row r="818" spans="1:7" ht="23.25" x14ac:dyDescent="0.2">
      <c r="A818" s="54"/>
      <c r="B818" s="48"/>
      <c r="D818" s="44"/>
      <c r="E818" s="67"/>
      <c r="F818" s="44"/>
      <c r="G818" s="48"/>
    </row>
    <row r="819" spans="1:7" ht="23.25" x14ac:dyDescent="0.2">
      <c r="A819" s="54"/>
      <c r="B819" s="48"/>
      <c r="D819" s="44"/>
      <c r="E819" s="67"/>
      <c r="F819" s="44"/>
      <c r="G819" s="48"/>
    </row>
    <row r="820" spans="1:7" ht="23.25" x14ac:dyDescent="0.2">
      <c r="A820" s="54"/>
      <c r="B820" s="48"/>
      <c r="D820" s="44"/>
      <c r="E820" s="67"/>
      <c r="F820" s="44"/>
      <c r="G820" s="48"/>
    </row>
    <row r="821" spans="1:7" ht="23.25" x14ac:dyDescent="0.2">
      <c r="A821" s="54"/>
      <c r="B821" s="48"/>
      <c r="D821" s="44"/>
      <c r="E821" s="67"/>
      <c r="F821" s="44"/>
      <c r="G821" s="48"/>
    </row>
    <row r="822" spans="1:7" ht="23.25" x14ac:dyDescent="0.2">
      <c r="A822" s="54"/>
      <c r="B822" s="48"/>
      <c r="D822" s="44"/>
      <c r="E822" s="67"/>
      <c r="F822" s="44"/>
      <c r="G822" s="48"/>
    </row>
    <row r="823" spans="1:7" ht="23.25" x14ac:dyDescent="0.2">
      <c r="A823" s="54"/>
      <c r="B823" s="48"/>
      <c r="D823" s="44"/>
      <c r="E823" s="67"/>
      <c r="F823" s="44"/>
      <c r="G823" s="48"/>
    </row>
    <row r="824" spans="1:7" ht="23.25" x14ac:dyDescent="0.2">
      <c r="A824" s="54"/>
      <c r="B824" s="48"/>
      <c r="D824" s="44"/>
      <c r="E824" s="67"/>
      <c r="F824" s="44"/>
      <c r="G824" s="48"/>
    </row>
    <row r="825" spans="1:7" ht="23.25" x14ac:dyDescent="0.2">
      <c r="A825" s="54"/>
      <c r="B825" s="48"/>
      <c r="D825" s="44"/>
      <c r="E825" s="67"/>
      <c r="F825" s="44"/>
      <c r="G825" s="48"/>
    </row>
    <row r="826" spans="1:7" ht="23.25" x14ac:dyDescent="0.2">
      <c r="A826" s="54"/>
      <c r="B826" s="48"/>
      <c r="D826" s="44"/>
      <c r="E826" s="67"/>
      <c r="F826" s="44"/>
      <c r="G826" s="48"/>
    </row>
    <row r="827" spans="1:7" ht="23.25" x14ac:dyDescent="0.2">
      <c r="A827" s="54"/>
      <c r="B827" s="48"/>
      <c r="D827" s="44"/>
      <c r="E827" s="67"/>
      <c r="F827" s="44"/>
      <c r="G827" s="48"/>
    </row>
    <row r="828" spans="1:7" ht="23.25" x14ac:dyDescent="0.2">
      <c r="A828" s="54"/>
      <c r="B828" s="48"/>
      <c r="D828" s="44"/>
      <c r="E828" s="67"/>
      <c r="F828" s="44"/>
      <c r="G828" s="48"/>
    </row>
    <row r="829" spans="1:7" ht="23.25" x14ac:dyDescent="0.2">
      <c r="A829" s="54"/>
      <c r="B829" s="48"/>
      <c r="D829" s="44"/>
      <c r="E829" s="67"/>
      <c r="F829" s="44"/>
      <c r="G829" s="48"/>
    </row>
    <row r="830" spans="1:7" ht="23.25" x14ac:dyDescent="0.2">
      <c r="A830" s="54"/>
      <c r="B830" s="48"/>
      <c r="D830" s="44"/>
      <c r="E830" s="67"/>
      <c r="F830" s="44"/>
      <c r="G830" s="48"/>
    </row>
    <row r="831" spans="1:7" ht="23.25" x14ac:dyDescent="0.2">
      <c r="A831" s="54"/>
      <c r="B831" s="48"/>
      <c r="D831" s="44"/>
      <c r="E831" s="67"/>
      <c r="F831" s="44"/>
      <c r="G831" s="48"/>
    </row>
    <row r="832" spans="1:7" ht="23.25" x14ac:dyDescent="0.2">
      <c r="A832" s="54"/>
      <c r="B832" s="48"/>
      <c r="D832" s="44"/>
      <c r="E832" s="67"/>
      <c r="F832" s="44"/>
      <c r="G832" s="48"/>
    </row>
    <row r="833" spans="1:7" ht="23.25" x14ac:dyDescent="0.2">
      <c r="A833" s="54"/>
      <c r="B833" s="48"/>
      <c r="D833" s="44"/>
      <c r="E833" s="67"/>
      <c r="F833" s="44"/>
      <c r="G833" s="48"/>
    </row>
    <row r="834" spans="1:7" ht="23.25" x14ac:dyDescent="0.2">
      <c r="A834" s="54"/>
      <c r="B834" s="48"/>
      <c r="D834" s="44"/>
      <c r="E834" s="67"/>
      <c r="F834" s="44"/>
      <c r="G834" s="48"/>
    </row>
    <row r="835" spans="1:7" ht="23.25" x14ac:dyDescent="0.2">
      <c r="A835" s="54"/>
      <c r="B835" s="48"/>
      <c r="D835" s="44"/>
      <c r="E835" s="67"/>
      <c r="F835" s="44"/>
      <c r="G835" s="48"/>
    </row>
    <row r="836" spans="1:7" ht="23.25" x14ac:dyDescent="0.2">
      <c r="A836" s="54"/>
      <c r="B836" s="48"/>
      <c r="D836" s="44"/>
      <c r="E836" s="67"/>
      <c r="F836" s="44"/>
      <c r="G836" s="48"/>
    </row>
    <row r="837" spans="1:7" ht="23.25" x14ac:dyDescent="0.2">
      <c r="A837" s="54"/>
      <c r="B837" s="48"/>
      <c r="D837" s="44"/>
      <c r="E837" s="67"/>
      <c r="F837" s="44"/>
      <c r="G837" s="48"/>
    </row>
    <row r="838" spans="1:7" ht="23.25" x14ac:dyDescent="0.2">
      <c r="A838" s="54"/>
      <c r="B838" s="48"/>
      <c r="D838" s="44"/>
      <c r="E838" s="67"/>
      <c r="F838" s="44"/>
      <c r="G838" s="48"/>
    </row>
    <row r="839" spans="1:7" ht="23.25" x14ac:dyDescent="0.2">
      <c r="A839" s="54"/>
      <c r="B839" s="48"/>
      <c r="D839" s="44"/>
      <c r="E839" s="67"/>
      <c r="F839" s="44"/>
      <c r="G839" s="48"/>
    </row>
    <row r="840" spans="1:7" ht="23.25" x14ac:dyDescent="0.2">
      <c r="A840" s="54"/>
      <c r="B840" s="48"/>
      <c r="D840" s="44"/>
      <c r="E840" s="67"/>
      <c r="F840" s="44"/>
      <c r="G840" s="48"/>
    </row>
    <row r="841" spans="1:7" ht="23.25" x14ac:dyDescent="0.2">
      <c r="A841" s="54"/>
      <c r="B841" s="48"/>
      <c r="D841" s="44"/>
      <c r="E841" s="67"/>
      <c r="F841" s="44"/>
      <c r="G841" s="48"/>
    </row>
    <row r="842" spans="1:7" ht="23.25" x14ac:dyDescent="0.2">
      <c r="A842" s="54"/>
      <c r="B842" s="48"/>
      <c r="D842" s="44"/>
      <c r="E842" s="67"/>
      <c r="F842" s="44"/>
      <c r="G842" s="48"/>
    </row>
    <row r="843" spans="1:7" ht="23.25" x14ac:dyDescent="0.2">
      <c r="A843" s="54"/>
      <c r="B843" s="48"/>
      <c r="D843" s="44"/>
      <c r="E843" s="67"/>
      <c r="F843" s="44"/>
      <c r="G843" s="48"/>
    </row>
    <row r="844" spans="1:7" ht="23.25" x14ac:dyDescent="0.2">
      <c r="A844" s="54"/>
      <c r="B844" s="48"/>
      <c r="D844" s="44"/>
      <c r="E844" s="67"/>
      <c r="F844" s="44"/>
      <c r="G844" s="48"/>
    </row>
    <row r="845" spans="1:7" ht="23.25" x14ac:dyDescent="0.2">
      <c r="A845" s="54"/>
      <c r="B845" s="48"/>
      <c r="D845" s="44"/>
      <c r="E845" s="67"/>
      <c r="F845" s="44"/>
      <c r="G845" s="48"/>
    </row>
    <row r="846" spans="1:7" ht="23.25" x14ac:dyDescent="0.2">
      <c r="A846" s="54"/>
      <c r="B846" s="48"/>
      <c r="D846" s="44"/>
      <c r="E846" s="67"/>
      <c r="F846" s="44"/>
      <c r="G846" s="48"/>
    </row>
    <row r="847" spans="1:7" ht="23.25" x14ac:dyDescent="0.2">
      <c r="A847" s="54"/>
      <c r="B847" s="48"/>
      <c r="D847" s="44"/>
      <c r="E847" s="67"/>
      <c r="F847" s="44"/>
      <c r="G847" s="48"/>
    </row>
    <row r="848" spans="1:7" ht="23.25" x14ac:dyDescent="0.2">
      <c r="A848" s="54"/>
      <c r="B848" s="48"/>
      <c r="D848" s="44"/>
      <c r="E848" s="67"/>
      <c r="F848" s="44"/>
      <c r="G848" s="48"/>
    </row>
    <row r="849" spans="1:7" ht="23.25" x14ac:dyDescent="0.2">
      <c r="A849" s="54"/>
      <c r="B849" s="48"/>
      <c r="D849" s="44"/>
      <c r="E849" s="67"/>
      <c r="F849" s="44"/>
      <c r="G849" s="48"/>
    </row>
    <row r="850" spans="1:7" ht="23.25" x14ac:dyDescent="0.2">
      <c r="A850" s="54"/>
      <c r="B850" s="48"/>
      <c r="D850" s="44"/>
      <c r="E850" s="67"/>
      <c r="F850" s="44"/>
      <c r="G850" s="48"/>
    </row>
    <row r="851" spans="1:7" ht="23.25" x14ac:dyDescent="0.2">
      <c r="A851" s="54"/>
      <c r="B851" s="48"/>
      <c r="D851" s="44"/>
      <c r="E851" s="67"/>
      <c r="F851" s="44"/>
      <c r="G851" s="48"/>
    </row>
    <row r="852" spans="1:7" ht="23.25" x14ac:dyDescent="0.2">
      <c r="A852" s="54"/>
      <c r="B852" s="48"/>
      <c r="D852" s="44"/>
      <c r="E852" s="67"/>
      <c r="F852" s="44"/>
      <c r="G852" s="48"/>
    </row>
    <row r="853" spans="1:7" ht="23.25" x14ac:dyDescent="0.2">
      <c r="A853" s="54"/>
      <c r="B853" s="48"/>
      <c r="D853" s="44"/>
      <c r="E853" s="67"/>
      <c r="F853" s="44"/>
      <c r="G853" s="48"/>
    </row>
    <row r="854" spans="1:7" ht="23.25" x14ac:dyDescent="0.2">
      <c r="A854" s="54"/>
      <c r="B854" s="48"/>
      <c r="D854" s="44"/>
      <c r="E854" s="67"/>
      <c r="F854" s="44"/>
      <c r="G854" s="48"/>
    </row>
    <row r="855" spans="1:7" ht="23.25" x14ac:dyDescent="0.2">
      <c r="A855" s="54"/>
      <c r="B855" s="48"/>
      <c r="D855" s="44"/>
      <c r="E855" s="67"/>
      <c r="F855" s="44"/>
      <c r="G855" s="48"/>
    </row>
    <row r="856" spans="1:7" ht="23.25" x14ac:dyDescent="0.2">
      <c r="A856" s="54"/>
      <c r="B856" s="48"/>
      <c r="D856" s="44"/>
      <c r="E856" s="67"/>
      <c r="F856" s="44"/>
      <c r="G856" s="48"/>
    </row>
    <row r="857" spans="1:7" ht="23.25" x14ac:dyDescent="0.2">
      <c r="A857" s="54"/>
      <c r="B857" s="48"/>
      <c r="D857" s="44"/>
      <c r="E857" s="67"/>
      <c r="F857" s="44"/>
      <c r="G857" s="48"/>
    </row>
    <row r="858" spans="1:7" ht="23.25" x14ac:dyDescent="0.2">
      <c r="A858" s="54"/>
      <c r="B858" s="48"/>
      <c r="D858" s="44"/>
      <c r="E858" s="67"/>
      <c r="F858" s="44"/>
      <c r="G858" s="48"/>
    </row>
    <row r="859" spans="1:7" ht="23.25" x14ac:dyDescent="0.2">
      <c r="A859" s="54"/>
      <c r="B859" s="48"/>
      <c r="D859" s="44"/>
      <c r="E859" s="67"/>
      <c r="F859" s="44"/>
      <c r="G859" s="48"/>
    </row>
    <row r="860" spans="1:7" ht="23.25" x14ac:dyDescent="0.2">
      <c r="A860" s="54"/>
      <c r="B860" s="48"/>
      <c r="D860" s="44"/>
      <c r="E860" s="67"/>
      <c r="F860" s="44"/>
      <c r="G860" s="48"/>
    </row>
    <row r="861" spans="1:7" ht="23.25" x14ac:dyDescent="0.2">
      <c r="A861" s="54"/>
      <c r="B861" s="48"/>
      <c r="D861" s="44"/>
      <c r="E861" s="67"/>
      <c r="F861" s="44"/>
      <c r="G861" s="48"/>
    </row>
    <row r="862" spans="1:7" ht="23.25" x14ac:dyDescent="0.2">
      <c r="A862" s="54"/>
      <c r="B862" s="48"/>
      <c r="D862" s="44"/>
      <c r="E862" s="67"/>
      <c r="F862" s="44"/>
      <c r="G862" s="48"/>
    </row>
    <row r="863" spans="1:7" ht="23.25" x14ac:dyDescent="0.2">
      <c r="A863" s="54"/>
      <c r="B863" s="48"/>
      <c r="D863" s="44"/>
      <c r="E863" s="67"/>
      <c r="F863" s="44"/>
      <c r="G863" s="48"/>
    </row>
    <row r="864" spans="1:7" ht="23.25" x14ac:dyDescent="0.2">
      <c r="A864" s="54"/>
      <c r="B864" s="48"/>
      <c r="D864" s="44"/>
      <c r="E864" s="67"/>
      <c r="F864" s="44"/>
      <c r="G864" s="48"/>
    </row>
    <row r="865" spans="1:7" ht="23.25" x14ac:dyDescent="0.2">
      <c r="A865" s="54"/>
      <c r="B865" s="48"/>
      <c r="D865" s="44"/>
      <c r="E865" s="67"/>
      <c r="F865" s="44"/>
      <c r="G865" s="48"/>
    </row>
    <row r="866" spans="1:7" ht="23.25" x14ac:dyDescent="0.2">
      <c r="A866" s="54"/>
      <c r="B866" s="48"/>
      <c r="D866" s="44"/>
      <c r="E866" s="67"/>
      <c r="F866" s="44"/>
      <c r="G866" s="48"/>
    </row>
    <row r="867" spans="1:7" ht="23.25" x14ac:dyDescent="0.2">
      <c r="A867" s="54"/>
      <c r="B867" s="48"/>
      <c r="D867" s="44"/>
      <c r="E867" s="67"/>
      <c r="F867" s="44"/>
      <c r="G867" s="48"/>
    </row>
    <row r="868" spans="1:7" ht="23.25" x14ac:dyDescent="0.2">
      <c r="A868" s="54"/>
      <c r="B868" s="48"/>
      <c r="D868" s="44"/>
      <c r="E868" s="67"/>
      <c r="F868" s="44"/>
      <c r="G868" s="48"/>
    </row>
    <row r="869" spans="1:7" ht="23.25" x14ac:dyDescent="0.2">
      <c r="A869" s="54"/>
      <c r="B869" s="48"/>
      <c r="D869" s="44"/>
      <c r="E869" s="67"/>
      <c r="F869" s="44"/>
      <c r="G869" s="48"/>
    </row>
    <row r="870" spans="1:7" ht="23.25" x14ac:dyDescent="0.2">
      <c r="A870" s="54"/>
      <c r="B870" s="48"/>
      <c r="D870" s="44"/>
      <c r="E870" s="67"/>
      <c r="F870" s="44"/>
      <c r="G870" s="48"/>
    </row>
    <row r="871" spans="1:7" ht="23.25" x14ac:dyDescent="0.2">
      <c r="A871" s="54"/>
      <c r="B871" s="48"/>
      <c r="D871" s="44"/>
      <c r="E871" s="67"/>
      <c r="F871" s="44"/>
      <c r="G871" s="48"/>
    </row>
    <row r="872" spans="1:7" ht="23.25" x14ac:dyDescent="0.2">
      <c r="A872" s="54"/>
      <c r="B872" s="48"/>
      <c r="D872" s="44"/>
      <c r="E872" s="67"/>
      <c r="F872" s="44"/>
      <c r="G872" s="48"/>
    </row>
    <row r="873" spans="1:7" ht="23.25" x14ac:dyDescent="0.2">
      <c r="A873" s="54"/>
      <c r="B873" s="48"/>
      <c r="D873" s="44"/>
      <c r="E873" s="67"/>
      <c r="F873" s="44"/>
      <c r="G873" s="48"/>
    </row>
    <row r="874" spans="1:7" ht="23.25" x14ac:dyDescent="0.2">
      <c r="A874" s="54"/>
      <c r="B874" s="48"/>
      <c r="D874" s="44"/>
      <c r="E874" s="67"/>
      <c r="F874" s="44"/>
      <c r="G874" s="48"/>
    </row>
    <row r="875" spans="1:7" ht="23.25" x14ac:dyDescent="0.2">
      <c r="A875" s="54"/>
      <c r="B875" s="48"/>
      <c r="D875" s="44"/>
      <c r="E875" s="67"/>
      <c r="F875" s="44"/>
      <c r="G875" s="48"/>
    </row>
    <row r="876" spans="1:7" ht="23.25" x14ac:dyDescent="0.2">
      <c r="A876" s="54"/>
      <c r="B876" s="48"/>
      <c r="D876" s="44"/>
      <c r="E876" s="67"/>
      <c r="F876" s="44"/>
      <c r="G876" s="48"/>
    </row>
    <row r="877" spans="1:7" ht="23.25" x14ac:dyDescent="0.2">
      <c r="A877" s="54"/>
      <c r="B877" s="48"/>
      <c r="D877" s="44"/>
      <c r="E877" s="67"/>
      <c r="F877" s="44"/>
      <c r="G877" s="48"/>
    </row>
    <row r="878" spans="1:7" ht="23.25" x14ac:dyDescent="0.2">
      <c r="A878" s="54"/>
      <c r="B878" s="48"/>
      <c r="D878" s="44"/>
      <c r="E878" s="67"/>
      <c r="F878" s="44"/>
      <c r="G878" s="48"/>
    </row>
    <row r="879" spans="1:7" ht="23.25" x14ac:dyDescent="0.2">
      <c r="A879" s="54"/>
      <c r="B879" s="48"/>
      <c r="D879" s="44"/>
      <c r="E879" s="67"/>
      <c r="F879" s="44"/>
      <c r="G879" s="48"/>
    </row>
    <row r="880" spans="1:7" ht="23.25" x14ac:dyDescent="0.2">
      <c r="A880" s="54"/>
      <c r="B880" s="48"/>
      <c r="D880" s="44"/>
      <c r="E880" s="67"/>
      <c r="F880" s="44"/>
      <c r="G880" s="48"/>
    </row>
    <row r="881" spans="1:7" ht="23.25" x14ac:dyDescent="0.2">
      <c r="A881" s="54"/>
      <c r="B881" s="48"/>
      <c r="D881" s="44"/>
      <c r="E881" s="67"/>
      <c r="F881" s="44"/>
      <c r="G881" s="48"/>
    </row>
    <row r="882" spans="1:7" ht="23.25" x14ac:dyDescent="0.2">
      <c r="A882" s="54"/>
      <c r="B882" s="48"/>
      <c r="D882" s="44"/>
      <c r="E882" s="67"/>
      <c r="F882" s="44"/>
      <c r="G882" s="48"/>
    </row>
    <row r="883" spans="1:7" ht="23.25" x14ac:dyDescent="0.2">
      <c r="A883" s="54"/>
      <c r="B883" s="48"/>
      <c r="D883" s="44"/>
      <c r="E883" s="67"/>
      <c r="F883" s="44"/>
      <c r="G883" s="48"/>
    </row>
    <row r="884" spans="1:7" ht="23.25" x14ac:dyDescent="0.2">
      <c r="A884" s="54"/>
      <c r="B884" s="48"/>
      <c r="D884" s="44"/>
      <c r="E884" s="67"/>
      <c r="F884" s="44"/>
      <c r="G884" s="48"/>
    </row>
    <row r="885" spans="1:7" ht="23.25" x14ac:dyDescent="0.2">
      <c r="A885" s="54"/>
      <c r="B885" s="48"/>
      <c r="D885" s="44"/>
      <c r="E885" s="67"/>
      <c r="F885" s="44"/>
      <c r="G885" s="48"/>
    </row>
    <row r="886" spans="1:7" ht="23.25" x14ac:dyDescent="0.2">
      <c r="A886" s="54"/>
      <c r="B886" s="48"/>
      <c r="D886" s="44"/>
      <c r="E886" s="67"/>
      <c r="F886" s="44"/>
      <c r="G886" s="48"/>
    </row>
    <row r="887" spans="1:7" ht="23.25" x14ac:dyDescent="0.2">
      <c r="A887" s="54"/>
      <c r="B887" s="48"/>
      <c r="D887" s="44"/>
      <c r="E887" s="67"/>
      <c r="F887" s="44"/>
      <c r="G887" s="48"/>
    </row>
    <row r="888" spans="1:7" ht="23.25" x14ac:dyDescent="0.2">
      <c r="A888" s="54"/>
      <c r="B888" s="48"/>
      <c r="D888" s="44"/>
      <c r="E888" s="67"/>
      <c r="F888" s="44"/>
      <c r="G888" s="48"/>
    </row>
    <row r="889" spans="1:7" ht="23.25" x14ac:dyDescent="0.2">
      <c r="A889" s="54"/>
      <c r="B889" s="48"/>
      <c r="D889" s="44"/>
      <c r="E889" s="67"/>
      <c r="F889" s="44"/>
      <c r="G889" s="48"/>
    </row>
    <row r="890" spans="1:7" ht="23.25" x14ac:dyDescent="0.2">
      <c r="A890" s="54"/>
      <c r="B890" s="48"/>
      <c r="D890" s="44"/>
      <c r="E890" s="67"/>
      <c r="F890" s="44"/>
      <c r="G890" s="48"/>
    </row>
    <row r="891" spans="1:7" ht="23.25" x14ac:dyDescent="0.2">
      <c r="A891" s="54"/>
      <c r="B891" s="48"/>
      <c r="D891" s="44"/>
      <c r="E891" s="67"/>
      <c r="F891" s="44"/>
      <c r="G891" s="48"/>
    </row>
    <row r="892" spans="1:7" ht="23.25" x14ac:dyDescent="0.2">
      <c r="A892" s="54"/>
      <c r="B892" s="48"/>
      <c r="D892" s="44"/>
      <c r="E892" s="67"/>
      <c r="F892" s="44"/>
      <c r="G892" s="48"/>
    </row>
    <row r="893" spans="1:7" ht="23.25" x14ac:dyDescent="0.2">
      <c r="A893" s="54"/>
      <c r="B893" s="48"/>
      <c r="D893" s="44"/>
      <c r="E893" s="67"/>
      <c r="F893" s="44"/>
      <c r="G893" s="48"/>
    </row>
    <row r="894" spans="1:7" ht="23.25" x14ac:dyDescent="0.2">
      <c r="A894" s="54"/>
      <c r="B894" s="48"/>
      <c r="D894" s="44"/>
      <c r="E894" s="67"/>
      <c r="F894" s="44"/>
      <c r="G894" s="48"/>
    </row>
    <row r="895" spans="1:7" ht="23.25" x14ac:dyDescent="0.2">
      <c r="A895" s="54"/>
      <c r="B895" s="48"/>
      <c r="D895" s="44"/>
      <c r="E895" s="67"/>
      <c r="F895" s="44"/>
      <c r="G895" s="48"/>
    </row>
    <row r="896" spans="1:7" ht="23.25" x14ac:dyDescent="0.2">
      <c r="A896" s="54"/>
      <c r="B896" s="48"/>
      <c r="D896" s="44"/>
      <c r="E896" s="67"/>
      <c r="F896" s="44"/>
      <c r="G896" s="48"/>
    </row>
    <row r="897" spans="1:7" ht="23.25" x14ac:dyDescent="0.2">
      <c r="A897" s="54"/>
      <c r="B897" s="48"/>
      <c r="D897" s="44"/>
      <c r="E897" s="67"/>
      <c r="F897" s="44"/>
      <c r="G897" s="48"/>
    </row>
    <row r="898" spans="1:7" ht="23.25" x14ac:dyDescent="0.2">
      <c r="A898" s="54"/>
      <c r="B898" s="48"/>
      <c r="D898" s="44"/>
      <c r="E898" s="67"/>
      <c r="F898" s="44"/>
      <c r="G898" s="48"/>
    </row>
    <row r="899" spans="1:7" ht="23.25" x14ac:dyDescent="0.2">
      <c r="A899" s="54"/>
      <c r="B899" s="48"/>
      <c r="D899" s="44"/>
      <c r="E899" s="67"/>
      <c r="F899" s="44"/>
      <c r="G899" s="48"/>
    </row>
    <row r="900" spans="1:7" ht="23.25" x14ac:dyDescent="0.2">
      <c r="A900" s="54"/>
      <c r="B900" s="48"/>
      <c r="D900" s="44"/>
      <c r="E900" s="67"/>
      <c r="F900" s="44"/>
      <c r="G900" s="48"/>
    </row>
    <row r="901" spans="1:7" ht="23.25" x14ac:dyDescent="0.2">
      <c r="A901" s="54"/>
      <c r="B901" s="48"/>
      <c r="D901" s="44"/>
      <c r="E901" s="67"/>
      <c r="F901" s="44"/>
      <c r="G901" s="48"/>
    </row>
    <row r="902" spans="1:7" ht="23.25" x14ac:dyDescent="0.2">
      <c r="A902" s="54"/>
      <c r="B902" s="48"/>
      <c r="D902" s="44"/>
      <c r="E902" s="67"/>
      <c r="F902" s="44"/>
      <c r="G902" s="48"/>
    </row>
    <row r="903" spans="1:7" ht="23.25" x14ac:dyDescent="0.2">
      <c r="A903" s="54"/>
      <c r="B903" s="48"/>
      <c r="D903" s="44"/>
      <c r="E903" s="67"/>
      <c r="F903" s="44"/>
      <c r="G903" s="48"/>
    </row>
    <row r="904" spans="1:7" ht="23.25" x14ac:dyDescent="0.2">
      <c r="A904" s="54"/>
      <c r="B904" s="48"/>
      <c r="D904" s="44"/>
      <c r="E904" s="67"/>
      <c r="F904" s="44"/>
      <c r="G904" s="48"/>
    </row>
    <row r="905" spans="1:7" ht="23.25" x14ac:dyDescent="0.2">
      <c r="A905" s="54"/>
      <c r="B905" s="48"/>
      <c r="D905" s="44"/>
      <c r="E905" s="67"/>
      <c r="F905" s="44"/>
      <c r="G905" s="48"/>
    </row>
    <row r="906" spans="1:7" ht="23.25" x14ac:dyDescent="0.2">
      <c r="A906" s="54"/>
      <c r="B906" s="48"/>
      <c r="D906" s="44"/>
      <c r="E906" s="67"/>
      <c r="F906" s="44"/>
      <c r="G906" s="48"/>
    </row>
    <row r="907" spans="1:7" ht="23.25" x14ac:dyDescent="0.2">
      <c r="A907" s="54"/>
      <c r="B907" s="48"/>
      <c r="D907" s="44"/>
      <c r="E907" s="67"/>
      <c r="F907" s="44"/>
      <c r="G907" s="48"/>
    </row>
    <row r="908" spans="1:7" ht="23.25" x14ac:dyDescent="0.2">
      <c r="A908" s="54"/>
      <c r="B908" s="48"/>
      <c r="D908" s="44"/>
      <c r="E908" s="67"/>
      <c r="F908" s="44"/>
      <c r="G908" s="48"/>
    </row>
    <row r="909" spans="1:7" ht="23.25" x14ac:dyDescent="0.2">
      <c r="A909" s="54"/>
      <c r="B909" s="48"/>
      <c r="D909" s="44"/>
      <c r="E909" s="67"/>
      <c r="F909" s="44"/>
      <c r="G909" s="48"/>
    </row>
    <row r="910" spans="1:7" ht="23.25" x14ac:dyDescent="0.2">
      <c r="A910" s="54"/>
      <c r="B910" s="48"/>
      <c r="D910" s="44"/>
      <c r="E910" s="67"/>
      <c r="F910" s="44"/>
      <c r="G910" s="48"/>
    </row>
    <row r="911" spans="1:7" ht="23.25" x14ac:dyDescent="0.2">
      <c r="A911" s="54"/>
      <c r="B911" s="48"/>
      <c r="D911" s="44"/>
      <c r="E911" s="67"/>
      <c r="F911" s="44"/>
      <c r="G911" s="48"/>
    </row>
    <row r="912" spans="1:7" ht="23.25" x14ac:dyDescent="0.2">
      <c r="A912" s="54"/>
      <c r="B912" s="48"/>
      <c r="D912" s="44"/>
      <c r="E912" s="67"/>
      <c r="F912" s="44"/>
      <c r="G912" s="48"/>
    </row>
    <row r="913" spans="1:7" ht="23.25" x14ac:dyDescent="0.2">
      <c r="A913" s="54"/>
      <c r="B913" s="48"/>
      <c r="D913" s="44"/>
      <c r="E913" s="67"/>
      <c r="F913" s="44"/>
      <c r="G913" s="48"/>
    </row>
    <row r="914" spans="1:7" ht="23.25" x14ac:dyDescent="0.2">
      <c r="A914" s="54"/>
      <c r="B914" s="48"/>
      <c r="D914" s="44"/>
      <c r="E914" s="67"/>
      <c r="F914" s="44"/>
      <c r="G914" s="48"/>
    </row>
    <row r="915" spans="1:7" ht="23.25" x14ac:dyDescent="0.2">
      <c r="A915" s="54"/>
      <c r="B915" s="48"/>
      <c r="D915" s="44"/>
      <c r="E915" s="67"/>
      <c r="F915" s="44"/>
      <c r="G915" s="48"/>
    </row>
    <row r="916" spans="1:7" ht="23.25" x14ac:dyDescent="0.2">
      <c r="A916" s="54"/>
      <c r="B916" s="48"/>
      <c r="D916" s="44"/>
      <c r="E916" s="67"/>
      <c r="F916" s="44"/>
      <c r="G916" s="48"/>
    </row>
    <row r="917" spans="1:7" ht="23.25" x14ac:dyDescent="0.2">
      <c r="A917" s="54"/>
      <c r="B917" s="48"/>
      <c r="D917" s="44"/>
      <c r="E917" s="67"/>
      <c r="F917" s="44"/>
      <c r="G917" s="48"/>
    </row>
    <row r="918" spans="1:7" ht="23.25" x14ac:dyDescent="0.2">
      <c r="A918" s="54"/>
      <c r="B918" s="48"/>
      <c r="D918" s="44"/>
      <c r="E918" s="67"/>
      <c r="F918" s="44"/>
      <c r="G918" s="48"/>
    </row>
    <row r="919" spans="1:7" ht="23.25" x14ac:dyDescent="0.2">
      <c r="A919" s="54"/>
      <c r="B919" s="48"/>
      <c r="D919" s="44"/>
      <c r="E919" s="67"/>
      <c r="F919" s="44"/>
      <c r="G919" s="48"/>
    </row>
    <row r="920" spans="1:7" ht="23.25" x14ac:dyDescent="0.2">
      <c r="A920" s="54"/>
      <c r="B920" s="48"/>
      <c r="D920" s="44"/>
      <c r="E920" s="67"/>
      <c r="F920" s="44"/>
      <c r="G920" s="48"/>
    </row>
    <row r="921" spans="1:7" ht="23.25" x14ac:dyDescent="0.2">
      <c r="A921" s="54"/>
      <c r="B921" s="48"/>
      <c r="D921" s="44"/>
      <c r="E921" s="67"/>
      <c r="F921" s="44"/>
      <c r="G921" s="48"/>
    </row>
    <row r="922" spans="1:7" ht="23.25" x14ac:dyDescent="0.2">
      <c r="A922" s="54"/>
      <c r="B922" s="48"/>
      <c r="D922" s="44"/>
      <c r="E922" s="67"/>
      <c r="F922" s="44"/>
      <c r="G922" s="48"/>
    </row>
    <row r="923" spans="1:7" ht="23.25" x14ac:dyDescent="0.2">
      <c r="A923" s="54"/>
      <c r="B923" s="48"/>
      <c r="D923" s="44"/>
      <c r="E923" s="67"/>
      <c r="F923" s="44"/>
      <c r="G923" s="48"/>
    </row>
    <row r="924" spans="1:7" ht="23.25" x14ac:dyDescent="0.2">
      <c r="A924" s="54"/>
      <c r="B924" s="48"/>
      <c r="D924" s="44"/>
      <c r="E924" s="67"/>
      <c r="F924" s="44"/>
      <c r="G924" s="48"/>
    </row>
    <row r="925" spans="1:7" ht="23.25" x14ac:dyDescent="0.2">
      <c r="A925" s="54"/>
      <c r="B925" s="48"/>
      <c r="D925" s="44"/>
      <c r="E925" s="67"/>
      <c r="F925" s="44"/>
      <c r="G925" s="48"/>
    </row>
    <row r="926" spans="1:7" ht="23.25" x14ac:dyDescent="0.2">
      <c r="A926" s="54"/>
      <c r="B926" s="48"/>
      <c r="D926" s="44"/>
      <c r="E926" s="67"/>
      <c r="F926" s="44"/>
      <c r="G926" s="48"/>
    </row>
    <row r="927" spans="1:7" ht="23.25" x14ac:dyDescent="0.2">
      <c r="A927" s="54"/>
      <c r="B927" s="48"/>
      <c r="D927" s="44"/>
      <c r="E927" s="67"/>
      <c r="F927" s="44"/>
      <c r="G927" s="48"/>
    </row>
    <row r="928" spans="1:7" ht="23.25" x14ac:dyDescent="0.2">
      <c r="A928" s="54"/>
      <c r="B928" s="48"/>
      <c r="D928" s="44"/>
      <c r="E928" s="67"/>
      <c r="F928" s="44"/>
      <c r="G928" s="48"/>
    </row>
    <row r="929" spans="1:7" ht="23.25" x14ac:dyDescent="0.2">
      <c r="A929" s="54"/>
      <c r="B929" s="48"/>
      <c r="D929" s="44"/>
      <c r="E929" s="67"/>
      <c r="F929" s="44"/>
      <c r="G929" s="48"/>
    </row>
    <row r="930" spans="1:7" ht="23.25" x14ac:dyDescent="0.2">
      <c r="A930" s="54"/>
      <c r="B930" s="48"/>
      <c r="D930" s="44"/>
      <c r="E930" s="67"/>
      <c r="F930" s="44"/>
      <c r="G930" s="48"/>
    </row>
    <row r="931" spans="1:7" ht="23.25" x14ac:dyDescent="0.2">
      <c r="A931" s="54"/>
      <c r="B931" s="48"/>
      <c r="D931" s="44"/>
      <c r="E931" s="67"/>
      <c r="F931" s="44"/>
      <c r="G931" s="48"/>
    </row>
    <row r="932" spans="1:7" ht="23.25" x14ac:dyDescent="0.2">
      <c r="A932" s="54"/>
      <c r="B932" s="48"/>
      <c r="D932" s="44"/>
      <c r="E932" s="67"/>
      <c r="F932" s="44"/>
      <c r="G932" s="48"/>
    </row>
    <row r="933" spans="1:7" ht="23.25" x14ac:dyDescent="0.2">
      <c r="A933" s="54"/>
      <c r="B933" s="48"/>
      <c r="D933" s="44"/>
      <c r="E933" s="67"/>
      <c r="F933" s="44"/>
      <c r="G933" s="48"/>
    </row>
    <row r="934" spans="1:7" ht="23.25" x14ac:dyDescent="0.2">
      <c r="A934" s="54"/>
      <c r="B934" s="48"/>
      <c r="D934" s="44"/>
      <c r="E934" s="67"/>
      <c r="F934" s="44"/>
      <c r="G934" s="48"/>
    </row>
    <row r="935" spans="1:7" ht="23.25" x14ac:dyDescent="0.2">
      <c r="A935" s="54"/>
      <c r="B935" s="48"/>
      <c r="D935" s="44"/>
      <c r="E935" s="67"/>
      <c r="F935" s="44"/>
      <c r="G935" s="48"/>
    </row>
    <row r="936" spans="1:7" ht="23.25" x14ac:dyDescent="0.2">
      <c r="A936" s="54"/>
      <c r="B936" s="48"/>
      <c r="D936" s="44"/>
      <c r="E936" s="67"/>
      <c r="F936" s="44"/>
      <c r="G936" s="48"/>
    </row>
    <row r="937" spans="1:7" ht="23.25" x14ac:dyDescent="0.2">
      <c r="A937" s="54"/>
      <c r="B937" s="48"/>
      <c r="D937" s="44"/>
      <c r="E937" s="67"/>
      <c r="F937" s="44"/>
      <c r="G937" s="48"/>
    </row>
    <row r="938" spans="1:7" ht="23.25" x14ac:dyDescent="0.2">
      <c r="A938" s="54"/>
      <c r="B938" s="48"/>
      <c r="D938" s="44"/>
      <c r="E938" s="67"/>
      <c r="F938" s="44"/>
      <c r="G938" s="48"/>
    </row>
    <row r="939" spans="1:7" ht="23.25" x14ac:dyDescent="0.2">
      <c r="A939" s="54"/>
      <c r="B939" s="48"/>
      <c r="D939" s="44"/>
      <c r="E939" s="67"/>
      <c r="F939" s="44"/>
      <c r="G939" s="48"/>
    </row>
    <row r="940" spans="1:7" ht="23.25" x14ac:dyDescent="0.2">
      <c r="A940" s="54"/>
      <c r="B940" s="48"/>
      <c r="D940" s="44"/>
      <c r="E940" s="67"/>
      <c r="F940" s="44"/>
      <c r="G940" s="48"/>
    </row>
    <row r="941" spans="1:7" ht="23.25" x14ac:dyDescent="0.2">
      <c r="A941" s="54"/>
      <c r="B941" s="48"/>
      <c r="D941" s="44"/>
      <c r="E941" s="67"/>
      <c r="F941" s="44"/>
      <c r="G941" s="48"/>
    </row>
    <row r="942" spans="1:7" ht="23.25" x14ac:dyDescent="0.2">
      <c r="A942" s="54"/>
      <c r="B942" s="48"/>
      <c r="D942" s="44"/>
      <c r="E942" s="67"/>
      <c r="F942" s="44"/>
      <c r="G942" s="48"/>
    </row>
    <row r="943" spans="1:7" ht="23.25" x14ac:dyDescent="0.2">
      <c r="A943" s="54"/>
      <c r="B943" s="48"/>
      <c r="D943" s="44"/>
      <c r="E943" s="67"/>
      <c r="F943" s="44"/>
      <c r="G943" s="48"/>
    </row>
    <row r="944" spans="1:7" ht="23.25" x14ac:dyDescent="0.2">
      <c r="A944" s="54"/>
      <c r="B944" s="48"/>
      <c r="D944" s="44"/>
      <c r="E944" s="67"/>
      <c r="F944" s="44"/>
      <c r="G944" s="48"/>
    </row>
    <row r="945" spans="1:7" ht="23.25" x14ac:dyDescent="0.2">
      <c r="A945" s="54"/>
      <c r="B945" s="48"/>
      <c r="D945" s="44"/>
      <c r="E945" s="67"/>
      <c r="F945" s="44"/>
      <c r="G945" s="48"/>
    </row>
    <row r="946" spans="1:7" ht="23.25" x14ac:dyDescent="0.2">
      <c r="A946" s="54"/>
      <c r="B946" s="48"/>
      <c r="D946" s="44"/>
      <c r="E946" s="67"/>
      <c r="F946" s="44"/>
      <c r="G946" s="48"/>
    </row>
    <row r="947" spans="1:7" ht="23.25" x14ac:dyDescent="0.2">
      <c r="A947" s="54"/>
      <c r="B947" s="48"/>
      <c r="D947" s="44"/>
      <c r="E947" s="67"/>
      <c r="F947" s="44"/>
      <c r="G947" s="48"/>
    </row>
    <row r="948" spans="1:7" ht="23.25" x14ac:dyDescent="0.2">
      <c r="A948" s="54"/>
      <c r="B948" s="48"/>
      <c r="D948" s="44"/>
      <c r="E948" s="67"/>
      <c r="F948" s="44"/>
      <c r="G948" s="48"/>
    </row>
    <row r="949" spans="1:7" ht="23.25" x14ac:dyDescent="0.2">
      <c r="A949" s="54"/>
      <c r="B949" s="48"/>
      <c r="D949" s="44"/>
      <c r="E949" s="67"/>
      <c r="F949" s="44"/>
      <c r="G949" s="48"/>
    </row>
    <row r="950" spans="1:7" ht="23.25" x14ac:dyDescent="0.2">
      <c r="A950" s="54"/>
      <c r="B950" s="48"/>
      <c r="D950" s="44"/>
      <c r="E950" s="67"/>
      <c r="F950" s="44"/>
      <c r="G950" s="48"/>
    </row>
    <row r="951" spans="1:7" ht="23.25" x14ac:dyDescent="0.2">
      <c r="A951" s="54"/>
      <c r="B951" s="48"/>
      <c r="D951" s="44"/>
      <c r="E951" s="67"/>
      <c r="F951" s="44"/>
      <c r="G951" s="48"/>
    </row>
    <row r="952" spans="1:7" ht="23.25" x14ac:dyDescent="0.2">
      <c r="A952" s="54"/>
      <c r="B952" s="48"/>
      <c r="D952" s="44"/>
      <c r="E952" s="67"/>
      <c r="F952" s="44"/>
      <c r="G952" s="48"/>
    </row>
    <row r="953" spans="1:7" ht="23.25" x14ac:dyDescent="0.2">
      <c r="A953" s="54"/>
      <c r="B953" s="48"/>
      <c r="D953" s="44"/>
      <c r="E953" s="67"/>
      <c r="F953" s="44"/>
      <c r="G953" s="48"/>
    </row>
    <row r="954" spans="1:7" ht="23.25" x14ac:dyDescent="0.2">
      <c r="A954" s="54"/>
      <c r="B954" s="48"/>
      <c r="D954" s="44"/>
      <c r="E954" s="67"/>
      <c r="F954" s="44"/>
      <c r="G954" s="48"/>
    </row>
    <row r="955" spans="1:7" ht="23.25" x14ac:dyDescent="0.2">
      <c r="A955" s="54"/>
      <c r="B955" s="48"/>
      <c r="D955" s="44"/>
      <c r="E955" s="67"/>
      <c r="F955" s="44"/>
      <c r="G955" s="48"/>
    </row>
    <row r="956" spans="1:7" ht="23.25" x14ac:dyDescent="0.2">
      <c r="A956" s="54"/>
      <c r="B956" s="48"/>
      <c r="D956" s="44"/>
      <c r="E956" s="67"/>
      <c r="F956" s="44"/>
      <c r="G956" s="48"/>
    </row>
    <row r="957" spans="1:7" ht="23.25" x14ac:dyDescent="0.2">
      <c r="A957" s="54"/>
      <c r="B957" s="48"/>
      <c r="D957" s="44"/>
      <c r="E957" s="67"/>
      <c r="F957" s="44"/>
      <c r="G957" s="48"/>
    </row>
    <row r="958" spans="1:7" ht="23.25" x14ac:dyDescent="0.2">
      <c r="A958" s="54"/>
      <c r="B958" s="48"/>
      <c r="D958" s="44"/>
      <c r="E958" s="67"/>
      <c r="F958" s="44"/>
      <c r="G958" s="48"/>
    </row>
    <row r="959" spans="1:7" ht="23.25" x14ac:dyDescent="0.2">
      <c r="A959" s="54"/>
      <c r="B959" s="48"/>
      <c r="D959" s="44"/>
      <c r="E959" s="67"/>
      <c r="F959" s="44"/>
      <c r="G959" s="48"/>
    </row>
    <row r="960" spans="1:7" ht="23.25" x14ac:dyDescent="0.2">
      <c r="A960" s="54"/>
      <c r="B960" s="48"/>
      <c r="D960" s="44"/>
      <c r="E960" s="67"/>
      <c r="F960" s="44"/>
      <c r="G960" s="48"/>
    </row>
    <row r="961" spans="1:7" ht="23.25" x14ac:dyDescent="0.2">
      <c r="A961" s="54"/>
      <c r="B961" s="48"/>
      <c r="D961" s="44"/>
      <c r="E961" s="67"/>
      <c r="F961" s="44"/>
      <c r="G961" s="48"/>
    </row>
    <row r="962" spans="1:7" ht="23.25" x14ac:dyDescent="0.2">
      <c r="A962" s="54"/>
      <c r="B962" s="48"/>
      <c r="D962" s="44"/>
      <c r="E962" s="67"/>
      <c r="F962" s="44"/>
      <c r="G962" s="48"/>
    </row>
    <row r="963" spans="1:7" ht="23.25" x14ac:dyDescent="0.2">
      <c r="A963" s="54"/>
      <c r="B963" s="48"/>
      <c r="D963" s="44"/>
      <c r="E963" s="67"/>
      <c r="F963" s="44"/>
      <c r="G963" s="48"/>
    </row>
    <row r="964" spans="1:7" ht="23.25" x14ac:dyDescent="0.2">
      <c r="A964" s="54"/>
      <c r="B964" s="48"/>
      <c r="D964" s="44"/>
      <c r="E964" s="67"/>
      <c r="F964" s="44"/>
      <c r="G964" s="48"/>
    </row>
    <row r="965" spans="1:7" ht="23.25" x14ac:dyDescent="0.2">
      <c r="A965" s="54"/>
      <c r="B965" s="48"/>
      <c r="D965" s="44"/>
      <c r="E965" s="67"/>
      <c r="F965" s="44"/>
      <c r="G965" s="48"/>
    </row>
    <row r="966" spans="1:7" ht="23.25" x14ac:dyDescent="0.2">
      <c r="A966" s="54"/>
      <c r="B966" s="48"/>
      <c r="D966" s="44"/>
      <c r="E966" s="67"/>
      <c r="F966" s="44"/>
      <c r="G966" s="48"/>
    </row>
    <row r="967" spans="1:7" ht="23.25" x14ac:dyDescent="0.2">
      <c r="A967" s="54"/>
      <c r="B967" s="48"/>
      <c r="D967" s="44"/>
      <c r="E967" s="67"/>
      <c r="F967" s="44"/>
      <c r="G967" s="48"/>
    </row>
    <row r="968" spans="1:7" ht="23.25" x14ac:dyDescent="0.2">
      <c r="A968" s="54"/>
      <c r="B968" s="48"/>
      <c r="D968" s="44"/>
      <c r="E968" s="67"/>
      <c r="F968" s="44"/>
      <c r="G968" s="48"/>
    </row>
    <row r="969" spans="1:7" ht="23.25" x14ac:dyDescent="0.2">
      <c r="A969" s="54"/>
      <c r="B969" s="48"/>
      <c r="D969" s="44"/>
      <c r="E969" s="67"/>
      <c r="F969" s="44"/>
      <c r="G969" s="48"/>
    </row>
    <row r="970" spans="1:7" ht="23.25" x14ac:dyDescent="0.2">
      <c r="A970" s="54"/>
      <c r="B970" s="48"/>
      <c r="D970" s="44"/>
      <c r="E970" s="67"/>
      <c r="F970" s="44"/>
      <c r="G970" s="48"/>
    </row>
    <row r="971" spans="1:7" ht="23.25" x14ac:dyDescent="0.2">
      <c r="A971" s="54"/>
      <c r="B971" s="48"/>
      <c r="D971" s="44"/>
      <c r="E971" s="67"/>
      <c r="F971" s="44"/>
      <c r="G971" s="48"/>
    </row>
    <row r="972" spans="1:7" ht="23.25" x14ac:dyDescent="0.2">
      <c r="A972" s="54"/>
      <c r="B972" s="48"/>
      <c r="D972" s="44"/>
      <c r="E972" s="67"/>
      <c r="F972" s="44"/>
      <c r="G972" s="48"/>
    </row>
    <row r="973" spans="1:7" ht="23.25" x14ac:dyDescent="0.2">
      <c r="A973" s="54"/>
      <c r="B973" s="48"/>
      <c r="D973" s="44"/>
      <c r="E973" s="67"/>
      <c r="F973" s="44"/>
      <c r="G973" s="48"/>
    </row>
    <row r="974" spans="1:7" ht="23.25" x14ac:dyDescent="0.2">
      <c r="A974" s="54"/>
      <c r="B974" s="48"/>
      <c r="D974" s="44"/>
      <c r="E974" s="67"/>
      <c r="F974" s="44"/>
      <c r="G974" s="48"/>
    </row>
    <row r="975" spans="1:7" ht="23.25" x14ac:dyDescent="0.2">
      <c r="A975" s="54"/>
      <c r="B975" s="48"/>
      <c r="D975" s="44"/>
      <c r="E975" s="67"/>
      <c r="F975" s="44"/>
      <c r="G975" s="48"/>
    </row>
    <row r="976" spans="1:7" ht="23.25" x14ac:dyDescent="0.2">
      <c r="A976" s="54"/>
      <c r="B976" s="48"/>
      <c r="D976" s="44"/>
      <c r="E976" s="67"/>
      <c r="F976" s="44"/>
      <c r="G976" s="48"/>
    </row>
    <row r="977" spans="1:7" ht="23.25" x14ac:dyDescent="0.2">
      <c r="A977" s="54"/>
      <c r="B977" s="48"/>
      <c r="D977" s="44"/>
      <c r="E977" s="67"/>
      <c r="F977" s="44"/>
      <c r="G977" s="48"/>
    </row>
    <row r="978" spans="1:7" ht="23.25" x14ac:dyDescent="0.2">
      <c r="A978" s="54"/>
      <c r="B978" s="48"/>
      <c r="D978" s="44"/>
      <c r="E978" s="67"/>
      <c r="F978" s="44"/>
      <c r="G978" s="48"/>
    </row>
    <row r="979" spans="1:7" ht="23.25" x14ac:dyDescent="0.2">
      <c r="A979" s="54"/>
      <c r="B979" s="48"/>
      <c r="D979" s="44"/>
      <c r="E979" s="67"/>
      <c r="F979" s="44"/>
      <c r="G979" s="48"/>
    </row>
    <row r="980" spans="1:7" ht="23.25" x14ac:dyDescent="0.2">
      <c r="A980" s="54"/>
      <c r="B980" s="48"/>
      <c r="D980" s="44"/>
      <c r="E980" s="67"/>
      <c r="F980" s="44"/>
      <c r="G980" s="48"/>
    </row>
    <row r="981" spans="1:7" ht="23.25" x14ac:dyDescent="0.2">
      <c r="A981" s="54"/>
      <c r="B981" s="48"/>
      <c r="D981" s="44"/>
      <c r="E981" s="67"/>
      <c r="F981" s="44"/>
      <c r="G981" s="48"/>
    </row>
    <row r="982" spans="1:7" ht="23.25" x14ac:dyDescent="0.2">
      <c r="A982" s="54"/>
      <c r="B982" s="48"/>
      <c r="D982" s="44"/>
      <c r="E982" s="67"/>
      <c r="F982" s="44"/>
      <c r="G982" s="48"/>
    </row>
    <row r="983" spans="1:7" ht="23.25" x14ac:dyDescent="0.2">
      <c r="A983" s="54"/>
      <c r="B983" s="48"/>
      <c r="D983" s="44"/>
      <c r="E983" s="67"/>
      <c r="F983" s="44"/>
      <c r="G983" s="48"/>
    </row>
    <row r="984" spans="1:7" ht="23.25" x14ac:dyDescent="0.2">
      <c r="A984" s="54"/>
      <c r="B984" s="48"/>
      <c r="D984" s="44"/>
      <c r="E984" s="67"/>
      <c r="F984" s="44"/>
      <c r="G984" s="48"/>
    </row>
    <row r="985" spans="1:7" ht="23.25" x14ac:dyDescent="0.2">
      <c r="A985" s="54"/>
      <c r="B985" s="48"/>
      <c r="D985" s="44"/>
      <c r="E985" s="67"/>
      <c r="F985" s="44"/>
      <c r="G985" s="48"/>
    </row>
    <row r="986" spans="1:7" ht="23.25" x14ac:dyDescent="0.2">
      <c r="A986" s="54"/>
      <c r="B986" s="48"/>
      <c r="D986" s="44"/>
      <c r="E986" s="67"/>
      <c r="F986" s="44"/>
      <c r="G986" s="48"/>
    </row>
    <row r="987" spans="1:7" ht="23.25" x14ac:dyDescent="0.2">
      <c r="A987" s="54"/>
      <c r="B987" s="48"/>
      <c r="D987" s="44"/>
      <c r="E987" s="67"/>
      <c r="F987" s="44"/>
      <c r="G987" s="48"/>
    </row>
    <row r="988" spans="1:7" ht="23.25" x14ac:dyDescent="0.2">
      <c r="A988" s="54"/>
      <c r="B988" s="48"/>
      <c r="D988" s="44"/>
      <c r="E988" s="67"/>
      <c r="F988" s="44"/>
      <c r="G988" s="48"/>
    </row>
    <row r="989" spans="1:7" ht="23.25" x14ac:dyDescent="0.2">
      <c r="A989" s="54"/>
      <c r="B989" s="48"/>
      <c r="D989" s="44"/>
      <c r="E989" s="67"/>
      <c r="F989" s="44"/>
      <c r="G989" s="48"/>
    </row>
    <row r="990" spans="1:7" ht="23.25" x14ac:dyDescent="0.2">
      <c r="A990" s="54"/>
      <c r="B990" s="48"/>
      <c r="D990" s="44"/>
      <c r="E990" s="67"/>
      <c r="F990" s="44"/>
      <c r="G990" s="48"/>
    </row>
    <row r="991" spans="1:7" ht="23.25" x14ac:dyDescent="0.2">
      <c r="A991" s="54"/>
      <c r="B991" s="48"/>
      <c r="D991" s="44"/>
      <c r="E991" s="67"/>
      <c r="F991" s="44"/>
      <c r="G991" s="48"/>
    </row>
    <row r="992" spans="1:7" ht="23.25" x14ac:dyDescent="0.2">
      <c r="A992" s="54"/>
      <c r="B992" s="48"/>
      <c r="D992" s="44"/>
      <c r="E992" s="67"/>
      <c r="F992" s="44"/>
      <c r="G992" s="48"/>
    </row>
    <row r="993" spans="1:7" ht="23.25" x14ac:dyDescent="0.2">
      <c r="A993" s="54"/>
      <c r="B993" s="48"/>
      <c r="D993" s="44"/>
      <c r="E993" s="67"/>
      <c r="F993" s="44"/>
      <c r="G993" s="48"/>
    </row>
    <row r="994" spans="1:7" ht="23.25" x14ac:dyDescent="0.2">
      <c r="A994" s="54"/>
      <c r="B994" s="48"/>
      <c r="D994" s="44"/>
      <c r="E994" s="67"/>
      <c r="F994" s="44"/>
      <c r="G994" s="48"/>
    </row>
    <row r="995" spans="1:7" ht="23.25" x14ac:dyDescent="0.2">
      <c r="A995" s="54"/>
      <c r="B995" s="48"/>
      <c r="D995" s="44"/>
      <c r="E995" s="67"/>
      <c r="F995" s="44"/>
      <c r="G995" s="48"/>
    </row>
    <row r="996" spans="1:7" ht="23.25" x14ac:dyDescent="0.2">
      <c r="A996" s="54"/>
      <c r="B996" s="48"/>
      <c r="D996" s="44"/>
      <c r="E996" s="67"/>
      <c r="F996" s="44"/>
      <c r="G996" s="48"/>
    </row>
    <row r="997" spans="1:7" ht="23.25" x14ac:dyDescent="0.2">
      <c r="A997" s="54"/>
      <c r="B997" s="48"/>
      <c r="D997" s="44"/>
      <c r="E997" s="67"/>
      <c r="F997" s="44"/>
      <c r="G997" s="48"/>
    </row>
    <row r="998" spans="1:7" ht="23.25" x14ac:dyDescent="0.2">
      <c r="A998" s="54"/>
      <c r="B998" s="48"/>
      <c r="D998" s="44"/>
      <c r="E998" s="67"/>
      <c r="F998" s="44"/>
      <c r="G998" s="48"/>
    </row>
    <row r="999" spans="1:7" ht="23.25" x14ac:dyDescent="0.2">
      <c r="A999" s="54"/>
      <c r="B999" s="48"/>
      <c r="D999" s="44"/>
      <c r="E999" s="67"/>
      <c r="F999" s="44"/>
      <c r="G999" s="48"/>
    </row>
    <row r="1000" spans="1:7" ht="23.25" x14ac:dyDescent="0.2">
      <c r="A1000" s="54"/>
      <c r="B1000" s="48"/>
      <c r="D1000" s="44"/>
      <c r="E1000" s="67"/>
      <c r="F1000" s="44"/>
      <c r="G1000" s="48"/>
    </row>
    <row r="1001" spans="1:7" ht="23.25" x14ac:dyDescent="0.2">
      <c r="A1001" s="54"/>
      <c r="B1001" s="48"/>
      <c r="D1001" s="44"/>
      <c r="E1001" s="67"/>
      <c r="F1001" s="44"/>
      <c r="G1001" s="48"/>
    </row>
    <row r="1002" spans="1:7" ht="23.25" x14ac:dyDescent="0.2">
      <c r="A1002" s="54"/>
      <c r="B1002" s="48"/>
      <c r="D1002" s="44"/>
      <c r="E1002" s="67"/>
      <c r="F1002" s="44"/>
      <c r="G1002" s="48"/>
    </row>
    <row r="1003" spans="1:7" ht="23.25" x14ac:dyDescent="0.2">
      <c r="A1003" s="54"/>
      <c r="B1003" s="48"/>
      <c r="D1003" s="44"/>
      <c r="E1003" s="67"/>
      <c r="F1003" s="44"/>
      <c r="G1003" s="48"/>
    </row>
    <row r="1004" spans="1:7" ht="23.25" x14ac:dyDescent="0.2">
      <c r="A1004" s="54"/>
      <c r="B1004" s="48"/>
      <c r="D1004" s="44"/>
      <c r="E1004" s="67"/>
      <c r="F1004" s="44"/>
      <c r="G1004" s="48"/>
    </row>
  </sheetData>
  <mergeCells count="1">
    <mergeCell ref="A1:G1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1"/>
  <sheetViews>
    <sheetView rightToLeft="1" workbookViewId="0">
      <pane ySplit="2" topLeftCell="A3" activePane="bottomLeft" state="frozen"/>
      <selection pane="bottomLeft" activeCell="D6" sqref="D6"/>
    </sheetView>
  </sheetViews>
  <sheetFormatPr defaultColWidth="14.42578125" defaultRowHeight="15.75" customHeight="1" x14ac:dyDescent="0.2"/>
  <cols>
    <col min="3" max="3" width="23.42578125" customWidth="1"/>
    <col min="4" max="4" width="39.5703125" customWidth="1"/>
    <col min="5" max="5" width="24.85546875" customWidth="1"/>
    <col min="6" max="6" width="54" customWidth="1"/>
    <col min="7" max="7" width="35.28515625" customWidth="1"/>
  </cols>
  <sheetData>
    <row r="1" spans="1:30" ht="61.5" customHeight="1" x14ac:dyDescent="0.4">
      <c r="A1" s="143" t="s">
        <v>207</v>
      </c>
      <c r="B1" s="138"/>
      <c r="C1" s="138"/>
      <c r="D1" s="138"/>
      <c r="E1" s="138"/>
      <c r="F1" s="138"/>
      <c r="G1" s="13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</row>
    <row r="2" spans="1:30" ht="46.5" x14ac:dyDescent="0.4">
      <c r="A2" s="49" t="s">
        <v>2</v>
      </c>
      <c r="B2" s="8" t="s">
        <v>149</v>
      </c>
      <c r="C2" s="81" t="s">
        <v>5</v>
      </c>
      <c r="D2" s="82" t="s">
        <v>6</v>
      </c>
      <c r="E2" s="81" t="s">
        <v>7</v>
      </c>
      <c r="F2" s="81" t="s">
        <v>8</v>
      </c>
      <c r="G2" s="106" t="s">
        <v>252</v>
      </c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</row>
    <row r="3" spans="1:30" ht="110.25" customHeight="1" x14ac:dyDescent="0.4">
      <c r="A3" s="7">
        <v>18743</v>
      </c>
      <c r="B3" s="9" t="s">
        <v>208</v>
      </c>
      <c r="C3" s="33"/>
      <c r="D3" s="13" t="s">
        <v>209</v>
      </c>
      <c r="E3" s="14" t="str">
        <f t="shared" ref="E3:E9" si="0">HYPERLINK("https://www.dropbox.com/s/b7j80zzacsmum9n/DR-nUM%2CnUS.pdf?dl=0","לחץ כאן")</f>
        <v>לחץ כאן</v>
      </c>
      <c r="F3" s="13" t="s">
        <v>210</v>
      </c>
      <c r="G3" s="111" t="s">
        <v>264</v>
      </c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</row>
    <row r="4" spans="1:30" ht="107.25" customHeight="1" x14ac:dyDescent="0.4">
      <c r="A4" s="17">
        <v>18744</v>
      </c>
      <c r="B4" s="20" t="s">
        <v>211</v>
      </c>
      <c r="C4" s="61"/>
      <c r="D4" s="21" t="s">
        <v>212</v>
      </c>
      <c r="E4" s="25" t="str">
        <f t="shared" si="0"/>
        <v>לחץ כאן</v>
      </c>
      <c r="F4" s="21" t="s">
        <v>210</v>
      </c>
      <c r="G4" s="111" t="s">
        <v>264</v>
      </c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</row>
    <row r="5" spans="1:30" ht="112.5" customHeight="1" x14ac:dyDescent="0.4">
      <c r="A5" s="26">
        <v>18745</v>
      </c>
      <c r="B5" s="28" t="s">
        <v>213</v>
      </c>
      <c r="C5" s="22"/>
      <c r="D5" s="30" t="s">
        <v>214</v>
      </c>
      <c r="E5" s="39" t="str">
        <f t="shared" si="0"/>
        <v>לחץ כאן</v>
      </c>
      <c r="F5" s="30" t="s">
        <v>210</v>
      </c>
      <c r="G5" s="111" t="s">
        <v>264</v>
      </c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</row>
    <row r="6" spans="1:30" ht="108" customHeight="1" x14ac:dyDescent="0.4">
      <c r="A6" s="17">
        <v>18746</v>
      </c>
      <c r="B6" s="20" t="s">
        <v>215</v>
      </c>
      <c r="C6" s="83"/>
      <c r="D6" s="107" t="s">
        <v>262</v>
      </c>
      <c r="E6" s="84" t="str">
        <f t="shared" si="0"/>
        <v>לחץ כאן</v>
      </c>
      <c r="F6" s="21" t="s">
        <v>216</v>
      </c>
      <c r="G6" s="111" t="s">
        <v>264</v>
      </c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</row>
    <row r="7" spans="1:30" ht="111.75" customHeight="1" x14ac:dyDescent="0.4">
      <c r="A7" s="26">
        <v>18747</v>
      </c>
      <c r="B7" s="28" t="s">
        <v>217</v>
      </c>
      <c r="C7" s="22"/>
      <c r="D7" s="30" t="s">
        <v>218</v>
      </c>
      <c r="E7" s="39" t="str">
        <f t="shared" si="0"/>
        <v>לחץ כאן</v>
      </c>
      <c r="F7" s="30" t="s">
        <v>219</v>
      </c>
      <c r="G7" s="111" t="s">
        <v>264</v>
      </c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</row>
    <row r="8" spans="1:30" ht="117.75" customHeight="1" x14ac:dyDescent="0.4">
      <c r="A8" s="17">
        <v>18748</v>
      </c>
      <c r="B8" s="20" t="s">
        <v>220</v>
      </c>
      <c r="C8" s="22"/>
      <c r="D8" s="21" t="s">
        <v>221</v>
      </c>
      <c r="E8" s="25" t="str">
        <f t="shared" si="0"/>
        <v>לחץ כאן</v>
      </c>
      <c r="F8" s="21" t="s">
        <v>222</v>
      </c>
      <c r="G8" s="111" t="s">
        <v>264</v>
      </c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</row>
    <row r="9" spans="1:30" ht="111.75" customHeight="1" x14ac:dyDescent="0.4">
      <c r="A9" s="26">
        <v>18749</v>
      </c>
      <c r="B9" s="28" t="s">
        <v>223</v>
      </c>
      <c r="C9" s="22"/>
      <c r="D9" s="30" t="s">
        <v>224</v>
      </c>
      <c r="E9" s="39" t="str">
        <f t="shared" si="0"/>
        <v>לחץ כאן</v>
      </c>
      <c r="F9" s="30" t="s">
        <v>219</v>
      </c>
      <c r="G9" s="111" t="s">
        <v>264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</row>
    <row r="10" spans="1:30" ht="90.75" customHeight="1" x14ac:dyDescent="0.4">
      <c r="A10" s="17">
        <v>18750</v>
      </c>
      <c r="B10" s="20" t="s">
        <v>225</v>
      </c>
      <c r="C10" s="22"/>
      <c r="D10" s="21" t="s">
        <v>226</v>
      </c>
      <c r="E10" s="25" t="str">
        <f>HYPERLINK("https://www.dropbox.com/s/4zwyl0gv0wq17bd/dp-ss.pdf?dl=0","לחץ כאן")</f>
        <v>לחץ כאן</v>
      </c>
      <c r="F10" s="21" t="s">
        <v>227</v>
      </c>
      <c r="G10" s="111" t="s">
        <v>264</v>
      </c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</row>
    <row r="11" spans="1:30" ht="150" x14ac:dyDescent="0.4">
      <c r="A11" s="26">
        <v>18756</v>
      </c>
      <c r="B11" s="28" t="s">
        <v>228</v>
      </c>
      <c r="C11" s="22"/>
      <c r="D11" s="30" t="s">
        <v>229</v>
      </c>
      <c r="E11" s="39" t="str">
        <f>HYPERLINK("https://www.dropbox.com/s/o4afalm30215liw/DR-2AG%2CRF1%20%2018756%20%28EN%29.pdf?dl=0","לחץ כאן")</f>
        <v>לחץ כאן</v>
      </c>
      <c r="F11" s="30" t="s">
        <v>230</v>
      </c>
      <c r="G11" s="111" t="s">
        <v>264</v>
      </c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</row>
    <row r="12" spans="1:30" ht="101.25" customHeight="1" x14ac:dyDescent="0.4">
      <c r="A12" s="17">
        <v>18758</v>
      </c>
      <c r="B12" s="20" t="s">
        <v>231</v>
      </c>
      <c r="C12" s="22"/>
      <c r="D12" s="21" t="s">
        <v>232</v>
      </c>
      <c r="E12" s="25" t="str">
        <f>HYPERLINK("https://www.dropbox.com/s/n2i5dkuby6md2ip/CCU-204AGF%20%2018758%20%28EN%29.pdf?dl=0","לחץ כאן")</f>
        <v>לחץ כאן</v>
      </c>
      <c r="F12" s="21" t="s">
        <v>233</v>
      </c>
      <c r="G12" s="111" t="s">
        <v>264</v>
      </c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</row>
    <row r="13" spans="1:30" ht="105.75" customHeight="1" x14ac:dyDescent="0.4">
      <c r="A13" s="26">
        <v>18757</v>
      </c>
      <c r="B13" s="28" t="s">
        <v>234</v>
      </c>
      <c r="C13" s="22"/>
      <c r="D13" s="30" t="s">
        <v>235</v>
      </c>
      <c r="E13" s="39" t="str">
        <f>HYPERLINK("https://www.dropbox.com/s/0tpyv53d4l76fvp/AP-2SAG%28EN%29%20%2018757.pdf?dl=0","לחץ כאן")</f>
        <v>לחץ כאן</v>
      </c>
      <c r="F13" s="30" t="s">
        <v>236</v>
      </c>
      <c r="G13" s="111" t="s">
        <v>264</v>
      </c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</row>
    <row r="14" spans="1:30" ht="30" x14ac:dyDescent="0.4">
      <c r="A14" s="54"/>
      <c r="B14" s="48"/>
      <c r="D14" s="44"/>
      <c r="E14" s="55"/>
      <c r="F14" s="44"/>
      <c r="G14" s="4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</row>
    <row r="15" spans="1:30" ht="30" x14ac:dyDescent="0.4">
      <c r="A15" s="54"/>
      <c r="B15" s="48"/>
      <c r="D15" s="44"/>
      <c r="E15" s="55"/>
      <c r="F15" s="44"/>
      <c r="G15" s="4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</row>
    <row r="16" spans="1:30" ht="30" x14ac:dyDescent="0.4">
      <c r="A16" s="54"/>
      <c r="B16" s="48"/>
      <c r="D16" s="44"/>
      <c r="E16" s="55"/>
      <c r="F16" s="44"/>
      <c r="G16" s="4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</row>
    <row r="17" spans="1:30" ht="30" x14ac:dyDescent="0.4">
      <c r="A17" s="54"/>
      <c r="B17" s="48"/>
      <c r="D17" s="44"/>
      <c r="E17" s="55"/>
      <c r="F17" s="44"/>
      <c r="G17" s="4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</row>
    <row r="18" spans="1:30" ht="30" x14ac:dyDescent="0.4">
      <c r="A18" s="54"/>
      <c r="B18" s="48"/>
      <c r="D18" s="44"/>
      <c r="E18" s="55"/>
      <c r="F18" s="44"/>
      <c r="G18" s="48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</row>
    <row r="19" spans="1:30" ht="30" x14ac:dyDescent="0.4">
      <c r="A19" s="54"/>
      <c r="B19" s="48"/>
      <c r="D19" s="44"/>
      <c r="E19" s="55"/>
      <c r="F19" s="44"/>
      <c r="G19" s="4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</row>
    <row r="20" spans="1:30" ht="30" x14ac:dyDescent="0.4">
      <c r="A20" s="54"/>
      <c r="B20" s="48"/>
      <c r="D20" s="44"/>
      <c r="E20" s="55"/>
      <c r="F20" s="44"/>
      <c r="G20" s="4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</row>
    <row r="21" spans="1:30" ht="30" x14ac:dyDescent="0.4">
      <c r="A21" s="54"/>
      <c r="B21" s="48"/>
      <c r="D21" s="44"/>
      <c r="E21" s="55"/>
      <c r="F21" s="44"/>
      <c r="G21" s="4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</row>
    <row r="22" spans="1:30" ht="30" x14ac:dyDescent="0.4">
      <c r="A22" s="54"/>
      <c r="B22" s="48"/>
      <c r="D22" s="44"/>
      <c r="E22" s="55"/>
      <c r="F22" s="44"/>
      <c r="G22" s="4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</row>
    <row r="23" spans="1:30" ht="30" x14ac:dyDescent="0.4">
      <c r="A23" s="54"/>
      <c r="B23" s="48"/>
      <c r="D23" s="44"/>
      <c r="E23" s="55"/>
      <c r="F23" s="44"/>
      <c r="G23" s="48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</row>
    <row r="24" spans="1:30" ht="30" x14ac:dyDescent="0.4">
      <c r="A24" s="54"/>
      <c r="B24" s="48"/>
      <c r="D24" s="44"/>
      <c r="E24" s="55"/>
      <c r="F24" s="44"/>
      <c r="G24" s="48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</row>
    <row r="25" spans="1:30" ht="30" x14ac:dyDescent="0.4">
      <c r="A25" s="54"/>
      <c r="B25" s="48"/>
      <c r="D25" s="44"/>
      <c r="E25" s="55"/>
      <c r="F25" s="44"/>
      <c r="G25" s="48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</row>
    <row r="26" spans="1:30" ht="30" x14ac:dyDescent="0.4">
      <c r="A26" s="54"/>
      <c r="B26" s="48"/>
      <c r="D26" s="44"/>
      <c r="E26" s="55"/>
      <c r="F26" s="44"/>
      <c r="G26" s="48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</row>
    <row r="27" spans="1:30" ht="30" x14ac:dyDescent="0.4">
      <c r="A27" s="54"/>
      <c r="B27" s="48"/>
      <c r="D27" s="44"/>
      <c r="E27" s="55"/>
      <c r="F27" s="44"/>
      <c r="G27" s="48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</row>
    <row r="28" spans="1:30" ht="30" x14ac:dyDescent="0.4">
      <c r="A28" s="54"/>
      <c r="B28" s="48"/>
      <c r="D28" s="44"/>
      <c r="E28" s="55"/>
      <c r="F28" s="44"/>
      <c r="G28" s="48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</row>
    <row r="29" spans="1:30" ht="30" x14ac:dyDescent="0.4">
      <c r="A29" s="54"/>
      <c r="B29" s="48"/>
      <c r="D29" s="44"/>
      <c r="E29" s="55"/>
      <c r="F29" s="44"/>
      <c r="G29" s="48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</row>
    <row r="30" spans="1:30" ht="30" x14ac:dyDescent="0.4">
      <c r="A30" s="54"/>
      <c r="B30" s="48"/>
      <c r="D30" s="44"/>
      <c r="E30" s="55"/>
      <c r="F30" s="44"/>
      <c r="G30" s="48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</row>
    <row r="31" spans="1:30" ht="30" x14ac:dyDescent="0.4">
      <c r="A31" s="54"/>
      <c r="B31" s="48"/>
      <c r="D31" s="44"/>
      <c r="E31" s="55"/>
      <c r="F31" s="44"/>
      <c r="G31" s="48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</row>
    <row r="32" spans="1:30" ht="30" x14ac:dyDescent="0.4">
      <c r="A32" s="54"/>
      <c r="B32" s="48"/>
      <c r="D32" s="44"/>
      <c r="E32" s="55"/>
      <c r="F32" s="44"/>
      <c r="G32" s="48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</row>
    <row r="33" spans="1:30" ht="30" x14ac:dyDescent="0.4">
      <c r="A33" s="54"/>
      <c r="B33" s="48"/>
      <c r="D33" s="44"/>
      <c r="E33" s="55"/>
      <c r="F33" s="44"/>
      <c r="G33" s="4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</row>
    <row r="34" spans="1:30" ht="30" x14ac:dyDescent="0.4">
      <c r="A34" s="54"/>
      <c r="B34" s="48"/>
      <c r="D34" s="44"/>
      <c r="E34" s="55"/>
      <c r="F34" s="44"/>
      <c r="G34" s="4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</row>
    <row r="35" spans="1:30" ht="30" x14ac:dyDescent="0.4">
      <c r="A35" s="54"/>
      <c r="B35" s="48"/>
      <c r="D35" s="44"/>
      <c r="E35" s="55"/>
      <c r="F35" s="44"/>
      <c r="G35" s="4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</row>
    <row r="36" spans="1:30" ht="30" x14ac:dyDescent="0.4">
      <c r="A36" s="54"/>
      <c r="B36" s="48"/>
      <c r="D36" s="44"/>
      <c r="E36" s="55"/>
      <c r="F36" s="44"/>
      <c r="G36" s="4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</row>
    <row r="37" spans="1:30" ht="30" x14ac:dyDescent="0.4">
      <c r="A37" s="54"/>
      <c r="B37" s="48"/>
      <c r="D37" s="44"/>
      <c r="E37" s="55"/>
      <c r="F37" s="44"/>
      <c r="G37" s="4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</row>
    <row r="38" spans="1:30" ht="30" x14ac:dyDescent="0.4">
      <c r="A38" s="54"/>
      <c r="B38" s="48"/>
      <c r="D38" s="44"/>
      <c r="E38" s="55"/>
      <c r="F38" s="44"/>
      <c r="G38" s="4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</row>
    <row r="39" spans="1:30" ht="30" x14ac:dyDescent="0.4">
      <c r="A39" s="54"/>
      <c r="B39" s="48"/>
      <c r="D39" s="44"/>
      <c r="E39" s="55"/>
      <c r="F39" s="44"/>
      <c r="G39" s="4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</row>
    <row r="40" spans="1:30" ht="30" x14ac:dyDescent="0.4">
      <c r="A40" s="54"/>
      <c r="B40" s="48"/>
      <c r="D40" s="44"/>
      <c r="E40" s="55"/>
      <c r="F40" s="44"/>
      <c r="G40" s="4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</row>
    <row r="41" spans="1:30" ht="30" x14ac:dyDescent="0.4">
      <c r="A41" s="54"/>
      <c r="B41" s="48"/>
      <c r="D41" s="44"/>
      <c r="E41" s="55"/>
      <c r="F41" s="44"/>
      <c r="G41" s="4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</row>
    <row r="42" spans="1:30" ht="30" x14ac:dyDescent="0.4">
      <c r="A42" s="54"/>
      <c r="B42" s="48"/>
      <c r="D42" s="44"/>
      <c r="E42" s="55"/>
      <c r="F42" s="44"/>
      <c r="G42" s="4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</row>
    <row r="43" spans="1:30" ht="30" x14ac:dyDescent="0.4">
      <c r="A43" s="54"/>
      <c r="B43" s="48"/>
      <c r="D43" s="44"/>
      <c r="E43" s="55"/>
      <c r="F43" s="44"/>
      <c r="G43" s="4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</row>
    <row r="44" spans="1:30" ht="30" x14ac:dyDescent="0.4">
      <c r="A44" s="54"/>
      <c r="B44" s="48"/>
      <c r="D44" s="44"/>
      <c r="E44" s="55"/>
      <c r="F44" s="44"/>
      <c r="G44" s="4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</row>
    <row r="45" spans="1:30" ht="30" x14ac:dyDescent="0.4">
      <c r="A45" s="54"/>
      <c r="B45" s="48"/>
      <c r="D45" s="44"/>
      <c r="E45" s="55"/>
      <c r="F45" s="44"/>
      <c r="G45" s="4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</row>
    <row r="46" spans="1:30" ht="30" x14ac:dyDescent="0.4">
      <c r="A46" s="54"/>
      <c r="B46" s="48"/>
      <c r="D46" s="44"/>
      <c r="E46" s="55"/>
      <c r="F46" s="44"/>
      <c r="G46" s="4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</row>
    <row r="47" spans="1:30" ht="30" x14ac:dyDescent="0.4">
      <c r="A47" s="54"/>
      <c r="B47" s="48"/>
      <c r="D47" s="44"/>
      <c r="E47" s="55"/>
      <c r="F47" s="44"/>
      <c r="G47" s="4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</row>
    <row r="48" spans="1:30" ht="30" x14ac:dyDescent="0.4">
      <c r="A48" s="54"/>
      <c r="B48" s="48"/>
      <c r="D48" s="44"/>
      <c r="E48" s="55"/>
      <c r="F48" s="44"/>
      <c r="G48" s="4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</row>
    <row r="49" spans="1:30" ht="30" x14ac:dyDescent="0.4">
      <c r="A49" s="54"/>
      <c r="B49" s="48"/>
      <c r="D49" s="44"/>
      <c r="E49" s="55"/>
      <c r="F49" s="44"/>
      <c r="G49" s="4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</row>
    <row r="50" spans="1:30" ht="30" x14ac:dyDescent="0.4">
      <c r="A50" s="54"/>
      <c r="B50" s="48"/>
      <c r="D50" s="44"/>
      <c r="E50" s="55"/>
      <c r="F50" s="44"/>
      <c r="G50" s="4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</row>
    <row r="51" spans="1:30" ht="30" x14ac:dyDescent="0.4">
      <c r="A51" s="54"/>
      <c r="B51" s="48"/>
      <c r="D51" s="44"/>
      <c r="E51" s="55"/>
      <c r="F51" s="44"/>
      <c r="G51" s="4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</row>
    <row r="52" spans="1:30" ht="30" x14ac:dyDescent="0.4">
      <c r="A52" s="54"/>
      <c r="B52" s="48"/>
      <c r="D52" s="44"/>
      <c r="E52" s="55"/>
      <c r="F52" s="44"/>
      <c r="G52" s="4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</row>
    <row r="53" spans="1:30" ht="30" x14ac:dyDescent="0.4">
      <c r="A53" s="54"/>
      <c r="B53" s="48"/>
      <c r="D53" s="44"/>
      <c r="E53" s="55"/>
      <c r="F53" s="44"/>
      <c r="G53" s="4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</row>
    <row r="54" spans="1:30" ht="30" x14ac:dyDescent="0.4">
      <c r="A54" s="54"/>
      <c r="B54" s="48"/>
      <c r="D54" s="44"/>
      <c r="E54" s="55"/>
      <c r="F54" s="44"/>
      <c r="G54" s="4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</row>
    <row r="55" spans="1:30" ht="30" x14ac:dyDescent="0.4">
      <c r="A55" s="54"/>
      <c r="B55" s="48"/>
      <c r="D55" s="44"/>
      <c r="E55" s="55"/>
      <c r="F55" s="44"/>
      <c r="G55" s="4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</row>
    <row r="56" spans="1:30" ht="30" x14ac:dyDescent="0.4">
      <c r="A56" s="54"/>
      <c r="B56" s="48"/>
      <c r="D56" s="44"/>
      <c r="E56" s="55"/>
      <c r="F56" s="44"/>
      <c r="G56" s="4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</row>
    <row r="57" spans="1:30" ht="30" x14ac:dyDescent="0.4">
      <c r="A57" s="54"/>
      <c r="B57" s="48"/>
      <c r="D57" s="44"/>
      <c r="E57" s="55"/>
      <c r="F57" s="44"/>
      <c r="G57" s="4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</row>
    <row r="58" spans="1:30" ht="30" x14ac:dyDescent="0.4">
      <c r="A58" s="54"/>
      <c r="B58" s="48"/>
      <c r="D58" s="44"/>
      <c r="E58" s="55"/>
      <c r="F58" s="44"/>
      <c r="G58" s="48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</row>
    <row r="59" spans="1:30" ht="30" x14ac:dyDescent="0.4">
      <c r="A59" s="54"/>
      <c r="B59" s="48"/>
      <c r="D59" s="44"/>
      <c r="E59" s="55"/>
      <c r="F59" s="44"/>
      <c r="G59" s="48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</row>
    <row r="60" spans="1:30" ht="30" x14ac:dyDescent="0.4">
      <c r="A60" s="54"/>
      <c r="B60" s="48"/>
      <c r="D60" s="44"/>
      <c r="E60" s="55"/>
      <c r="F60" s="44"/>
      <c r="G60" s="48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</row>
    <row r="61" spans="1:30" ht="30" x14ac:dyDescent="0.4">
      <c r="A61" s="54"/>
      <c r="B61" s="48"/>
      <c r="D61" s="44"/>
      <c r="E61" s="55"/>
      <c r="F61" s="44"/>
      <c r="G61" s="48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</row>
    <row r="62" spans="1:30" ht="30" x14ac:dyDescent="0.4">
      <c r="A62" s="54"/>
      <c r="B62" s="48"/>
      <c r="D62" s="44"/>
      <c r="E62" s="55"/>
      <c r="F62" s="44"/>
      <c r="G62" s="4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</row>
    <row r="63" spans="1:30" ht="30" x14ac:dyDescent="0.4">
      <c r="A63" s="54"/>
      <c r="B63" s="48"/>
      <c r="D63" s="44"/>
      <c r="E63" s="55"/>
      <c r="F63" s="44"/>
      <c r="G63" s="48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</row>
    <row r="64" spans="1:30" ht="30" x14ac:dyDescent="0.4">
      <c r="A64" s="54"/>
      <c r="B64" s="48"/>
      <c r="D64" s="44"/>
      <c r="E64" s="55"/>
      <c r="F64" s="44"/>
      <c r="G64" s="4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</row>
    <row r="65" spans="1:30" ht="30" x14ac:dyDescent="0.4">
      <c r="A65" s="54"/>
      <c r="B65" s="48"/>
      <c r="D65" s="44"/>
      <c r="E65" s="55"/>
      <c r="F65" s="44"/>
      <c r="G65" s="4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</row>
    <row r="66" spans="1:30" ht="30" x14ac:dyDescent="0.4">
      <c r="A66" s="54"/>
      <c r="B66" s="48"/>
      <c r="D66" s="44"/>
      <c r="E66" s="55"/>
      <c r="F66" s="44"/>
      <c r="G66" s="48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</row>
    <row r="67" spans="1:30" ht="30" x14ac:dyDescent="0.4">
      <c r="A67" s="54"/>
      <c r="B67" s="48"/>
      <c r="D67" s="44"/>
      <c r="E67" s="55"/>
      <c r="F67" s="44"/>
      <c r="G67" s="4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</row>
    <row r="68" spans="1:30" ht="30" x14ac:dyDescent="0.4">
      <c r="A68" s="54"/>
      <c r="B68" s="48"/>
      <c r="D68" s="44"/>
      <c r="E68" s="55"/>
      <c r="F68" s="44"/>
      <c r="G68" s="4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</row>
    <row r="69" spans="1:30" ht="30" x14ac:dyDescent="0.4">
      <c r="A69" s="54"/>
      <c r="B69" s="48"/>
      <c r="D69" s="44"/>
      <c r="E69" s="55"/>
      <c r="F69" s="44"/>
      <c r="G69" s="4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</row>
    <row r="70" spans="1:30" ht="30" x14ac:dyDescent="0.4">
      <c r="A70" s="54"/>
      <c r="B70" s="48"/>
      <c r="D70" s="44"/>
      <c r="E70" s="55"/>
      <c r="F70" s="44"/>
      <c r="G70" s="48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</row>
    <row r="71" spans="1:30" ht="30" x14ac:dyDescent="0.4">
      <c r="A71" s="54"/>
      <c r="B71" s="48"/>
      <c r="D71" s="44"/>
      <c r="E71" s="55"/>
      <c r="F71" s="44"/>
      <c r="G71" s="4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</row>
    <row r="72" spans="1:30" ht="30" x14ac:dyDescent="0.4">
      <c r="A72" s="54"/>
      <c r="B72" s="48"/>
      <c r="D72" s="44"/>
      <c r="E72" s="55"/>
      <c r="F72" s="44"/>
      <c r="G72" s="4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</row>
    <row r="73" spans="1:30" ht="30" x14ac:dyDescent="0.4">
      <c r="A73" s="54"/>
      <c r="B73" s="48"/>
      <c r="D73" s="44"/>
      <c r="E73" s="55"/>
      <c r="F73" s="44"/>
      <c r="G73" s="48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</row>
    <row r="74" spans="1:30" ht="30" x14ac:dyDescent="0.4">
      <c r="A74" s="54"/>
      <c r="B74" s="48"/>
      <c r="D74" s="44"/>
      <c r="E74" s="55"/>
      <c r="F74" s="44"/>
      <c r="G74" s="4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</row>
    <row r="75" spans="1:30" ht="30" x14ac:dyDescent="0.4">
      <c r="A75" s="54"/>
      <c r="B75" s="48"/>
      <c r="D75" s="44"/>
      <c r="E75" s="55"/>
      <c r="F75" s="44"/>
      <c r="G75" s="4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</row>
    <row r="76" spans="1:30" ht="30" x14ac:dyDescent="0.4">
      <c r="A76" s="54"/>
      <c r="B76" s="48"/>
      <c r="D76" s="44"/>
      <c r="E76" s="55"/>
      <c r="F76" s="44"/>
      <c r="G76" s="48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</row>
    <row r="77" spans="1:30" ht="30" x14ac:dyDescent="0.4">
      <c r="A77" s="54"/>
      <c r="B77" s="48"/>
      <c r="D77" s="44"/>
      <c r="E77" s="55"/>
      <c r="F77" s="44"/>
      <c r="G77" s="4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</row>
    <row r="78" spans="1:30" ht="30" x14ac:dyDescent="0.4">
      <c r="A78" s="54"/>
      <c r="B78" s="48"/>
      <c r="D78" s="44"/>
      <c r="E78" s="55"/>
      <c r="F78" s="44"/>
      <c r="G78" s="48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</row>
    <row r="79" spans="1:30" ht="30" x14ac:dyDescent="0.4">
      <c r="A79" s="54"/>
      <c r="B79" s="48"/>
      <c r="D79" s="44"/>
      <c r="E79" s="55"/>
      <c r="F79" s="44"/>
      <c r="G79" s="48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</row>
    <row r="80" spans="1:30" ht="30" x14ac:dyDescent="0.4">
      <c r="A80" s="54"/>
      <c r="B80" s="48"/>
      <c r="D80" s="44"/>
      <c r="E80" s="55"/>
      <c r="F80" s="44"/>
      <c r="G80" s="4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</row>
    <row r="81" spans="1:30" ht="30" x14ac:dyDescent="0.4">
      <c r="A81" s="54"/>
      <c r="B81" s="48"/>
      <c r="D81" s="44"/>
      <c r="E81" s="55"/>
      <c r="F81" s="44"/>
      <c r="G81" s="4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</row>
    <row r="82" spans="1:30" ht="30" x14ac:dyDescent="0.4">
      <c r="A82" s="54"/>
      <c r="B82" s="48"/>
      <c r="D82" s="44"/>
      <c r="E82" s="55"/>
      <c r="F82" s="44"/>
      <c r="G82" s="48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</row>
    <row r="83" spans="1:30" ht="30" x14ac:dyDescent="0.4">
      <c r="A83" s="54"/>
      <c r="B83" s="48"/>
      <c r="D83" s="44"/>
      <c r="E83" s="55"/>
      <c r="F83" s="44"/>
      <c r="G83" s="4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</row>
    <row r="84" spans="1:30" ht="30" x14ac:dyDescent="0.4">
      <c r="A84" s="54"/>
      <c r="B84" s="48"/>
      <c r="D84" s="44"/>
      <c r="E84" s="55"/>
      <c r="F84" s="44"/>
      <c r="G84" s="48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</row>
    <row r="85" spans="1:30" ht="30" x14ac:dyDescent="0.4">
      <c r="A85" s="54"/>
      <c r="B85" s="48"/>
      <c r="D85" s="44"/>
      <c r="E85" s="55"/>
      <c r="F85" s="44"/>
      <c r="G85" s="48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</row>
    <row r="86" spans="1:30" ht="30" x14ac:dyDescent="0.4">
      <c r="A86" s="54"/>
      <c r="B86" s="48"/>
      <c r="D86" s="44"/>
      <c r="E86" s="55"/>
      <c r="F86" s="44"/>
      <c r="G86" s="4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</row>
    <row r="87" spans="1:30" ht="30" x14ac:dyDescent="0.4">
      <c r="A87" s="54"/>
      <c r="B87" s="48"/>
      <c r="D87" s="44"/>
      <c r="E87" s="55"/>
      <c r="F87" s="44"/>
      <c r="G87" s="4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</row>
    <row r="88" spans="1:30" ht="30" x14ac:dyDescent="0.4">
      <c r="A88" s="54"/>
      <c r="B88" s="48"/>
      <c r="D88" s="44"/>
      <c r="E88" s="55"/>
      <c r="F88" s="44"/>
      <c r="G88" s="4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</row>
    <row r="89" spans="1:30" ht="30" x14ac:dyDescent="0.4">
      <c r="A89" s="54"/>
      <c r="B89" s="48"/>
      <c r="D89" s="44"/>
      <c r="E89" s="55"/>
      <c r="F89" s="44"/>
      <c r="G89" s="4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</row>
    <row r="90" spans="1:30" ht="30" x14ac:dyDescent="0.4">
      <c r="A90" s="54"/>
      <c r="B90" s="48"/>
      <c r="D90" s="44"/>
      <c r="E90" s="55"/>
      <c r="F90" s="44"/>
      <c r="G90" s="48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</row>
    <row r="91" spans="1:30" ht="30" x14ac:dyDescent="0.4">
      <c r="A91" s="54"/>
      <c r="B91" s="48"/>
      <c r="D91" s="44"/>
      <c r="E91" s="55"/>
      <c r="F91" s="44"/>
      <c r="G91" s="4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</row>
    <row r="92" spans="1:30" ht="30" x14ac:dyDescent="0.4">
      <c r="A92" s="54"/>
      <c r="B92" s="48"/>
      <c r="D92" s="44"/>
      <c r="E92" s="55"/>
      <c r="F92" s="44"/>
      <c r="G92" s="4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</row>
    <row r="93" spans="1:30" ht="30" x14ac:dyDescent="0.4">
      <c r="A93" s="54"/>
      <c r="B93" s="48"/>
      <c r="D93" s="44"/>
      <c r="E93" s="55"/>
      <c r="F93" s="44"/>
      <c r="G93" s="4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</row>
    <row r="94" spans="1:30" ht="30" x14ac:dyDescent="0.4">
      <c r="A94" s="54"/>
      <c r="B94" s="48"/>
      <c r="D94" s="44"/>
      <c r="E94" s="55"/>
      <c r="F94" s="44"/>
      <c r="G94" s="4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</row>
    <row r="95" spans="1:30" ht="30" x14ac:dyDescent="0.4">
      <c r="A95" s="54"/>
      <c r="B95" s="48"/>
      <c r="D95" s="44"/>
      <c r="E95" s="55"/>
      <c r="F95" s="44"/>
      <c r="G95" s="4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</row>
    <row r="96" spans="1:30" ht="30" x14ac:dyDescent="0.4">
      <c r="A96" s="54"/>
      <c r="B96" s="48"/>
      <c r="D96" s="44"/>
      <c r="E96" s="55"/>
      <c r="F96" s="44"/>
      <c r="G96" s="4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</row>
    <row r="97" spans="1:30" ht="30" x14ac:dyDescent="0.4">
      <c r="A97" s="54"/>
      <c r="B97" s="48"/>
      <c r="D97" s="44"/>
      <c r="E97" s="55"/>
      <c r="F97" s="44"/>
      <c r="G97" s="4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</row>
    <row r="98" spans="1:30" ht="30" x14ac:dyDescent="0.4">
      <c r="A98" s="54"/>
      <c r="B98" s="48"/>
      <c r="D98" s="44"/>
      <c r="E98" s="55"/>
      <c r="F98" s="44"/>
      <c r="G98" s="48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</row>
    <row r="99" spans="1:30" ht="30" x14ac:dyDescent="0.4">
      <c r="A99" s="54"/>
      <c r="B99" s="48"/>
      <c r="D99" s="44"/>
      <c r="E99" s="55"/>
      <c r="F99" s="44"/>
      <c r="G99" s="48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</row>
    <row r="100" spans="1:30" ht="30" x14ac:dyDescent="0.4">
      <c r="A100" s="54"/>
      <c r="B100" s="48"/>
      <c r="D100" s="44"/>
      <c r="E100" s="55"/>
      <c r="F100" s="44"/>
      <c r="G100" s="48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</row>
    <row r="101" spans="1:30" ht="30" x14ac:dyDescent="0.4">
      <c r="A101" s="54"/>
      <c r="B101" s="48"/>
      <c r="D101" s="44"/>
      <c r="E101" s="55"/>
      <c r="F101" s="44"/>
      <c r="G101" s="48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</row>
    <row r="102" spans="1:30" ht="30" x14ac:dyDescent="0.4">
      <c r="A102" s="54"/>
      <c r="B102" s="48"/>
      <c r="D102" s="44"/>
      <c r="E102" s="55"/>
      <c r="F102" s="44"/>
      <c r="G102" s="48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</row>
    <row r="103" spans="1:30" ht="30" x14ac:dyDescent="0.4">
      <c r="A103" s="54"/>
      <c r="B103" s="48"/>
      <c r="D103" s="44"/>
      <c r="E103" s="55"/>
      <c r="F103" s="44"/>
      <c r="G103" s="48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</row>
    <row r="104" spans="1:30" ht="30" x14ac:dyDescent="0.4">
      <c r="A104" s="54"/>
      <c r="B104" s="48"/>
      <c r="D104" s="44"/>
      <c r="E104" s="55"/>
      <c r="F104" s="44"/>
      <c r="G104" s="48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</row>
    <row r="105" spans="1:30" ht="30" x14ac:dyDescent="0.4">
      <c r="A105" s="54"/>
      <c r="B105" s="48"/>
      <c r="D105" s="44"/>
      <c r="E105" s="55"/>
      <c r="F105" s="44"/>
      <c r="G105" s="48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</row>
    <row r="106" spans="1:30" ht="30" x14ac:dyDescent="0.4">
      <c r="A106" s="54"/>
      <c r="B106" s="48"/>
      <c r="D106" s="44"/>
      <c r="E106" s="55"/>
      <c r="F106" s="44"/>
      <c r="G106" s="48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</row>
    <row r="107" spans="1:30" ht="30" x14ac:dyDescent="0.4">
      <c r="A107" s="54"/>
      <c r="B107" s="48"/>
      <c r="D107" s="44"/>
      <c r="E107" s="55"/>
      <c r="F107" s="44"/>
      <c r="G107" s="48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</row>
    <row r="108" spans="1:30" ht="30" x14ac:dyDescent="0.4">
      <c r="A108" s="54"/>
      <c r="B108" s="48"/>
      <c r="D108" s="44"/>
      <c r="E108" s="55"/>
      <c r="F108" s="44"/>
      <c r="G108" s="48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</row>
    <row r="109" spans="1:30" ht="30" x14ac:dyDescent="0.4">
      <c r="A109" s="54"/>
      <c r="B109" s="48"/>
      <c r="D109" s="44"/>
      <c r="E109" s="55"/>
      <c r="F109" s="44"/>
      <c r="G109" s="48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</row>
    <row r="110" spans="1:30" ht="30" x14ac:dyDescent="0.4">
      <c r="A110" s="54"/>
      <c r="B110" s="48"/>
      <c r="D110" s="44"/>
      <c r="E110" s="55"/>
      <c r="F110" s="44"/>
      <c r="G110" s="48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</row>
    <row r="111" spans="1:30" ht="30" x14ac:dyDescent="0.4">
      <c r="A111" s="54"/>
      <c r="B111" s="48"/>
      <c r="D111" s="44"/>
      <c r="E111" s="55"/>
      <c r="F111" s="44"/>
      <c r="G111" s="48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</row>
    <row r="112" spans="1:30" ht="30" x14ac:dyDescent="0.4">
      <c r="A112" s="54"/>
      <c r="B112" s="48"/>
      <c r="D112" s="44"/>
      <c r="E112" s="55"/>
      <c r="F112" s="44"/>
      <c r="G112" s="48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</row>
    <row r="113" spans="1:30" ht="30" x14ac:dyDescent="0.4">
      <c r="A113" s="54"/>
      <c r="B113" s="48"/>
      <c r="D113" s="44"/>
      <c r="E113" s="55"/>
      <c r="F113" s="44"/>
      <c r="G113" s="48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</row>
    <row r="114" spans="1:30" ht="30" x14ac:dyDescent="0.4">
      <c r="A114" s="54"/>
      <c r="B114" s="48"/>
      <c r="D114" s="44"/>
      <c r="E114" s="55"/>
      <c r="F114" s="44"/>
      <c r="G114" s="48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</row>
    <row r="115" spans="1:30" ht="30" x14ac:dyDescent="0.4">
      <c r="A115" s="54"/>
      <c r="B115" s="48"/>
      <c r="D115" s="44"/>
      <c r="E115" s="55"/>
      <c r="F115" s="44"/>
      <c r="G115" s="48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</row>
    <row r="116" spans="1:30" ht="30" x14ac:dyDescent="0.4">
      <c r="A116" s="54"/>
      <c r="B116" s="48"/>
      <c r="D116" s="44"/>
      <c r="E116" s="55"/>
      <c r="F116" s="44"/>
      <c r="G116" s="48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</row>
    <row r="117" spans="1:30" ht="30" x14ac:dyDescent="0.4">
      <c r="A117" s="54"/>
      <c r="B117" s="48"/>
      <c r="D117" s="44"/>
      <c r="E117" s="55"/>
      <c r="F117" s="44"/>
      <c r="G117" s="48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</row>
    <row r="118" spans="1:30" ht="30" x14ac:dyDescent="0.4">
      <c r="A118" s="54"/>
      <c r="B118" s="48"/>
      <c r="D118" s="44"/>
      <c r="E118" s="55"/>
      <c r="F118" s="44"/>
      <c r="G118" s="48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pans="1:30" ht="30" x14ac:dyDescent="0.4">
      <c r="A119" s="54"/>
      <c r="B119" s="48"/>
      <c r="D119" s="44"/>
      <c r="E119" s="55"/>
      <c r="F119" s="44"/>
      <c r="G119" s="48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pans="1:30" ht="30" x14ac:dyDescent="0.4">
      <c r="A120" s="54"/>
      <c r="B120" s="48"/>
      <c r="D120" s="44"/>
      <c r="E120" s="55"/>
      <c r="F120" s="44"/>
      <c r="G120" s="48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pans="1:30" ht="30" x14ac:dyDescent="0.4">
      <c r="A121" s="54"/>
      <c r="B121" s="48"/>
      <c r="D121" s="44"/>
      <c r="E121" s="55"/>
      <c r="F121" s="44"/>
      <c r="G121" s="48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pans="1:30" ht="30" x14ac:dyDescent="0.4">
      <c r="A122" s="54"/>
      <c r="B122" s="48"/>
      <c r="D122" s="44"/>
      <c r="E122" s="55"/>
      <c r="F122" s="44"/>
      <c r="G122" s="48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pans="1:30" ht="30" x14ac:dyDescent="0.4">
      <c r="A123" s="54"/>
      <c r="B123" s="48"/>
      <c r="D123" s="44"/>
      <c r="E123" s="55"/>
      <c r="F123" s="44"/>
      <c r="G123" s="48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pans="1:30" ht="30" x14ac:dyDescent="0.4">
      <c r="A124" s="54"/>
      <c r="B124" s="48"/>
      <c r="D124" s="44"/>
      <c r="E124" s="55"/>
      <c r="F124" s="44"/>
      <c r="G124" s="48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pans="1:30" ht="30" x14ac:dyDescent="0.4">
      <c r="A125" s="54"/>
      <c r="B125" s="48"/>
      <c r="D125" s="44"/>
      <c r="E125" s="55"/>
      <c r="F125" s="44"/>
      <c r="G125" s="48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pans="1:30" ht="30" x14ac:dyDescent="0.4">
      <c r="A126" s="54"/>
      <c r="B126" s="48"/>
      <c r="D126" s="44"/>
      <c r="E126" s="55"/>
      <c r="F126" s="44"/>
      <c r="G126" s="48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pans="1:30" ht="30" x14ac:dyDescent="0.4">
      <c r="A127" s="54"/>
      <c r="B127" s="48"/>
      <c r="D127" s="44"/>
      <c r="E127" s="55"/>
      <c r="F127" s="44"/>
      <c r="G127" s="48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pans="1:30" ht="30" x14ac:dyDescent="0.4">
      <c r="A128" s="54"/>
      <c r="B128" s="48"/>
      <c r="D128" s="44"/>
      <c r="E128" s="55"/>
      <c r="F128" s="44"/>
      <c r="G128" s="48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pans="1:30" ht="30" x14ac:dyDescent="0.4">
      <c r="A129" s="54"/>
      <c r="B129" s="48"/>
      <c r="D129" s="44"/>
      <c r="E129" s="55"/>
      <c r="F129" s="44"/>
      <c r="G129" s="48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pans="1:30" ht="30" x14ac:dyDescent="0.4">
      <c r="A130" s="54"/>
      <c r="B130" s="48"/>
      <c r="D130" s="44"/>
      <c r="E130" s="55"/>
      <c r="F130" s="44"/>
      <c r="G130" s="48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pans="1:30" ht="30" x14ac:dyDescent="0.4">
      <c r="A131" s="54"/>
      <c r="B131" s="48"/>
      <c r="D131" s="44"/>
      <c r="E131" s="55"/>
      <c r="F131" s="44"/>
      <c r="G131" s="48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pans="1:30" ht="30" x14ac:dyDescent="0.4">
      <c r="A132" s="54"/>
      <c r="B132" s="48"/>
      <c r="D132" s="44"/>
      <c r="E132" s="55"/>
      <c r="F132" s="44"/>
      <c r="G132" s="48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pans="1:30" ht="30" x14ac:dyDescent="0.4">
      <c r="A133" s="54"/>
      <c r="B133" s="48"/>
      <c r="D133" s="44"/>
      <c r="E133" s="55"/>
      <c r="F133" s="44"/>
      <c r="G133" s="48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pans="1:30" ht="30" x14ac:dyDescent="0.4">
      <c r="A134" s="54"/>
      <c r="B134" s="48"/>
      <c r="D134" s="44"/>
      <c r="E134" s="55"/>
      <c r="F134" s="44"/>
      <c r="G134" s="48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pans="1:30" ht="30" x14ac:dyDescent="0.4">
      <c r="A135" s="54"/>
      <c r="B135" s="48"/>
      <c r="D135" s="44"/>
      <c r="E135" s="55"/>
      <c r="F135" s="44"/>
      <c r="G135" s="48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pans="1:30" ht="30" x14ac:dyDescent="0.4">
      <c r="A136" s="54"/>
      <c r="B136" s="48"/>
      <c r="D136" s="44"/>
      <c r="E136" s="55"/>
      <c r="F136" s="44"/>
      <c r="G136" s="48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pans="1:30" ht="30" x14ac:dyDescent="0.4">
      <c r="A137" s="54"/>
      <c r="B137" s="48"/>
      <c r="D137" s="44"/>
      <c r="E137" s="55"/>
      <c r="F137" s="44"/>
      <c r="G137" s="48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pans="1:30" ht="30" x14ac:dyDescent="0.4">
      <c r="A138" s="54"/>
      <c r="B138" s="48"/>
      <c r="D138" s="44"/>
      <c r="E138" s="55"/>
      <c r="F138" s="44"/>
      <c r="G138" s="48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pans="1:30" ht="30" x14ac:dyDescent="0.4">
      <c r="A139" s="54"/>
      <c r="B139" s="48"/>
      <c r="D139" s="44"/>
      <c r="E139" s="55"/>
      <c r="F139" s="44"/>
      <c r="G139" s="48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pans="1:30" ht="30" x14ac:dyDescent="0.4">
      <c r="A140" s="54"/>
      <c r="B140" s="48"/>
      <c r="D140" s="44"/>
      <c r="E140" s="55"/>
      <c r="F140" s="44"/>
      <c r="G140" s="48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pans="1:30" ht="30" x14ac:dyDescent="0.4">
      <c r="A141" s="54"/>
      <c r="B141" s="48"/>
      <c r="D141" s="44"/>
      <c r="E141" s="55"/>
      <c r="F141" s="44"/>
      <c r="G141" s="48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pans="1:30" ht="30" x14ac:dyDescent="0.4">
      <c r="A142" s="54"/>
      <c r="B142" s="48"/>
      <c r="D142" s="44"/>
      <c r="E142" s="55"/>
      <c r="F142" s="44"/>
      <c r="G142" s="48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pans="1:30" ht="30" x14ac:dyDescent="0.4">
      <c r="A143" s="54"/>
      <c r="B143" s="48"/>
      <c r="D143" s="44"/>
      <c r="E143" s="55"/>
      <c r="F143" s="44"/>
      <c r="G143" s="48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pans="1:30" ht="30" x14ac:dyDescent="0.4">
      <c r="A144" s="54"/>
      <c r="B144" s="48"/>
      <c r="D144" s="44"/>
      <c r="E144" s="55"/>
      <c r="F144" s="44"/>
      <c r="G144" s="48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pans="1:30" ht="30" x14ac:dyDescent="0.4">
      <c r="A145" s="54"/>
      <c r="B145" s="48"/>
      <c r="D145" s="44"/>
      <c r="E145" s="55"/>
      <c r="F145" s="44"/>
      <c r="G145" s="48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pans="1:30" ht="30" x14ac:dyDescent="0.4">
      <c r="A146" s="54"/>
      <c r="B146" s="48"/>
      <c r="D146" s="44"/>
      <c r="E146" s="55"/>
      <c r="F146" s="44"/>
      <c r="G146" s="48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pans="1:30" ht="30" x14ac:dyDescent="0.4">
      <c r="A147" s="54"/>
      <c r="B147" s="48"/>
      <c r="D147" s="44"/>
      <c r="E147" s="55"/>
      <c r="F147" s="44"/>
      <c r="G147" s="48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pans="1:30" ht="30" x14ac:dyDescent="0.4">
      <c r="A148" s="54"/>
      <c r="B148" s="48"/>
      <c r="D148" s="44"/>
      <c r="E148" s="55"/>
      <c r="F148" s="44"/>
      <c r="G148" s="48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pans="1:30" ht="30" x14ac:dyDescent="0.4">
      <c r="A149" s="54"/>
      <c r="B149" s="48"/>
      <c r="D149" s="44"/>
      <c r="E149" s="55"/>
      <c r="F149" s="44"/>
      <c r="G149" s="48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pans="1:30" ht="30" x14ac:dyDescent="0.4">
      <c r="A150" s="54"/>
      <c r="B150" s="48"/>
      <c r="D150" s="44"/>
      <c r="E150" s="55"/>
      <c r="F150" s="44"/>
      <c r="G150" s="48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pans="1:30" ht="30" x14ac:dyDescent="0.4">
      <c r="A151" s="54"/>
      <c r="B151" s="48"/>
      <c r="D151" s="44"/>
      <c r="E151" s="55"/>
      <c r="F151" s="44"/>
      <c r="G151" s="48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pans="1:30" ht="30" x14ac:dyDescent="0.4">
      <c r="A152" s="54"/>
      <c r="B152" s="48"/>
      <c r="D152" s="44"/>
      <c r="E152" s="55"/>
      <c r="F152" s="44"/>
      <c r="G152" s="48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pans="1:30" ht="30" x14ac:dyDescent="0.4">
      <c r="A153" s="54"/>
      <c r="B153" s="48"/>
      <c r="D153" s="44"/>
      <c r="E153" s="55"/>
      <c r="F153" s="44"/>
      <c r="G153" s="48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pans="1:30" ht="30" x14ac:dyDescent="0.4">
      <c r="A154" s="54"/>
      <c r="B154" s="48"/>
      <c r="D154" s="44"/>
      <c r="E154" s="55"/>
      <c r="F154" s="44"/>
      <c r="G154" s="48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pans="1:30" ht="30" x14ac:dyDescent="0.4">
      <c r="A155" s="54"/>
      <c r="B155" s="48"/>
      <c r="D155" s="44"/>
      <c r="E155" s="55"/>
      <c r="F155" s="44"/>
      <c r="G155" s="48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pans="1:30" ht="30" x14ac:dyDescent="0.4">
      <c r="A156" s="54"/>
      <c r="B156" s="48"/>
      <c r="D156" s="44"/>
      <c r="E156" s="55"/>
      <c r="F156" s="44"/>
      <c r="G156" s="48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pans="1:30" ht="30" x14ac:dyDescent="0.4">
      <c r="A157" s="54"/>
      <c r="B157" s="48"/>
      <c r="D157" s="44"/>
      <c r="E157" s="55"/>
      <c r="F157" s="44"/>
      <c r="G157" s="48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pans="1:30" ht="30" x14ac:dyDescent="0.4">
      <c r="A158" s="54"/>
      <c r="B158" s="48"/>
      <c r="D158" s="44"/>
      <c r="E158" s="55"/>
      <c r="F158" s="44"/>
      <c r="G158" s="48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pans="1:30" ht="30" x14ac:dyDescent="0.4">
      <c r="A159" s="54"/>
      <c r="B159" s="48"/>
      <c r="D159" s="44"/>
      <c r="E159" s="55"/>
      <c r="F159" s="44"/>
      <c r="G159" s="48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pans="1:30" ht="30" x14ac:dyDescent="0.4">
      <c r="A160" s="54"/>
      <c r="B160" s="48"/>
      <c r="D160" s="44"/>
      <c r="E160" s="55"/>
      <c r="F160" s="44"/>
      <c r="G160" s="48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pans="1:30" ht="30" x14ac:dyDescent="0.4">
      <c r="A161" s="54"/>
      <c r="B161" s="48"/>
      <c r="D161" s="44"/>
      <c r="E161" s="55"/>
      <c r="F161" s="44"/>
      <c r="G161" s="48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pans="1:30" ht="30" x14ac:dyDescent="0.4">
      <c r="A162" s="54"/>
      <c r="B162" s="48"/>
      <c r="D162" s="44"/>
      <c r="E162" s="55"/>
      <c r="F162" s="44"/>
      <c r="G162" s="48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pans="1:30" ht="30" x14ac:dyDescent="0.4">
      <c r="A163" s="54"/>
      <c r="B163" s="48"/>
      <c r="D163" s="44"/>
      <c r="E163" s="55"/>
      <c r="F163" s="44"/>
      <c r="G163" s="48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pans="1:30" ht="30" x14ac:dyDescent="0.4">
      <c r="A164" s="54"/>
      <c r="B164" s="48"/>
      <c r="D164" s="44"/>
      <c r="E164" s="55"/>
      <c r="F164" s="44"/>
      <c r="G164" s="48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pans="1:30" ht="30" x14ac:dyDescent="0.4">
      <c r="A165" s="54"/>
      <c r="B165" s="48"/>
      <c r="D165" s="44"/>
      <c r="E165" s="55"/>
      <c r="F165" s="44"/>
      <c r="G165" s="48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pans="1:30" ht="30" x14ac:dyDescent="0.4">
      <c r="A166" s="54"/>
      <c r="B166" s="48"/>
      <c r="D166" s="44"/>
      <c r="E166" s="55"/>
      <c r="F166" s="44"/>
      <c r="G166" s="48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pans="1:30" ht="30" x14ac:dyDescent="0.4">
      <c r="A167" s="54"/>
      <c r="B167" s="48"/>
      <c r="D167" s="44"/>
      <c r="E167" s="55"/>
      <c r="F167" s="44"/>
      <c r="G167" s="48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</row>
    <row r="168" spans="1:30" ht="30" x14ac:dyDescent="0.4">
      <c r="A168" s="54"/>
      <c r="B168" s="48"/>
      <c r="D168" s="44"/>
      <c r="E168" s="55"/>
      <c r="F168" s="44"/>
      <c r="G168" s="48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</row>
    <row r="169" spans="1:30" ht="30" x14ac:dyDescent="0.4">
      <c r="A169" s="54"/>
      <c r="B169" s="48"/>
      <c r="D169" s="44"/>
      <c r="E169" s="55"/>
      <c r="F169" s="44"/>
      <c r="G169" s="48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</row>
    <row r="170" spans="1:30" ht="30" x14ac:dyDescent="0.4">
      <c r="A170" s="54"/>
      <c r="B170" s="48"/>
      <c r="D170" s="44"/>
      <c r="E170" s="55"/>
      <c r="F170" s="44"/>
      <c r="G170" s="48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</row>
    <row r="171" spans="1:30" ht="30" x14ac:dyDescent="0.4">
      <c r="A171" s="54"/>
      <c r="B171" s="48"/>
      <c r="D171" s="44"/>
      <c r="E171" s="55"/>
      <c r="F171" s="44"/>
      <c r="G171" s="48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</row>
    <row r="172" spans="1:30" ht="30" x14ac:dyDescent="0.4">
      <c r="A172" s="54"/>
      <c r="B172" s="48"/>
      <c r="D172" s="44"/>
      <c r="E172" s="55"/>
      <c r="F172" s="44"/>
      <c r="G172" s="48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</row>
    <row r="173" spans="1:30" ht="30" x14ac:dyDescent="0.4">
      <c r="A173" s="54"/>
      <c r="B173" s="48"/>
      <c r="D173" s="44"/>
      <c r="E173" s="55"/>
      <c r="F173" s="44"/>
      <c r="G173" s="48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</row>
    <row r="174" spans="1:30" ht="30" x14ac:dyDescent="0.4">
      <c r="A174" s="54"/>
      <c r="B174" s="48"/>
      <c r="D174" s="44"/>
      <c r="E174" s="55"/>
      <c r="F174" s="44"/>
      <c r="G174" s="48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</row>
    <row r="175" spans="1:30" ht="30" x14ac:dyDescent="0.4">
      <c r="A175" s="54"/>
      <c r="B175" s="48"/>
      <c r="D175" s="44"/>
      <c r="E175" s="55"/>
      <c r="F175" s="44"/>
      <c r="G175" s="48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</row>
    <row r="176" spans="1:30" ht="30" x14ac:dyDescent="0.4">
      <c r="A176" s="54"/>
      <c r="B176" s="48"/>
      <c r="D176" s="44"/>
      <c r="E176" s="55"/>
      <c r="F176" s="44"/>
      <c r="G176" s="48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</row>
    <row r="177" spans="1:30" ht="30" x14ac:dyDescent="0.4">
      <c r="A177" s="54"/>
      <c r="B177" s="48"/>
      <c r="D177" s="44"/>
      <c r="E177" s="55"/>
      <c r="F177" s="44"/>
      <c r="G177" s="48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</row>
    <row r="178" spans="1:30" ht="30" x14ac:dyDescent="0.4">
      <c r="A178" s="54"/>
      <c r="B178" s="48"/>
      <c r="D178" s="44"/>
      <c r="E178" s="55"/>
      <c r="F178" s="44"/>
      <c r="G178" s="48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</row>
    <row r="179" spans="1:30" ht="30" x14ac:dyDescent="0.4">
      <c r="A179" s="54"/>
      <c r="B179" s="48"/>
      <c r="D179" s="44"/>
      <c r="E179" s="55"/>
      <c r="F179" s="44"/>
      <c r="G179" s="48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</row>
    <row r="180" spans="1:30" ht="30" x14ac:dyDescent="0.4">
      <c r="A180" s="54"/>
      <c r="B180" s="48"/>
      <c r="D180" s="44"/>
      <c r="E180" s="55"/>
      <c r="F180" s="44"/>
      <c r="G180" s="48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</row>
    <row r="181" spans="1:30" ht="30" x14ac:dyDescent="0.4">
      <c r="A181" s="54"/>
      <c r="B181" s="48"/>
      <c r="D181" s="44"/>
      <c r="E181" s="55"/>
      <c r="F181" s="44"/>
      <c r="G181" s="48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</row>
    <row r="182" spans="1:30" ht="30" x14ac:dyDescent="0.4">
      <c r="A182" s="54"/>
      <c r="B182" s="48"/>
      <c r="D182" s="44"/>
      <c r="E182" s="55"/>
      <c r="F182" s="44"/>
      <c r="G182" s="48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</row>
    <row r="183" spans="1:30" ht="30" x14ac:dyDescent="0.4">
      <c r="A183" s="54"/>
      <c r="B183" s="48"/>
      <c r="D183" s="44"/>
      <c r="E183" s="55"/>
      <c r="F183" s="44"/>
      <c r="G183" s="48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</row>
    <row r="184" spans="1:30" ht="30" x14ac:dyDescent="0.4">
      <c r="A184" s="54"/>
      <c r="B184" s="48"/>
      <c r="D184" s="44"/>
      <c r="E184" s="55"/>
      <c r="F184" s="44"/>
      <c r="G184" s="48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</row>
    <row r="185" spans="1:30" ht="30" x14ac:dyDescent="0.4">
      <c r="A185" s="54"/>
      <c r="B185" s="48"/>
      <c r="D185" s="44"/>
      <c r="E185" s="55"/>
      <c r="F185" s="44"/>
      <c r="G185" s="48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</row>
    <row r="186" spans="1:30" ht="30" x14ac:dyDescent="0.4">
      <c r="A186" s="54"/>
      <c r="B186" s="48"/>
      <c r="D186" s="44"/>
      <c r="E186" s="55"/>
      <c r="F186" s="44"/>
      <c r="G186" s="48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</row>
    <row r="187" spans="1:30" ht="30" x14ac:dyDescent="0.4">
      <c r="A187" s="54"/>
      <c r="B187" s="48"/>
      <c r="D187" s="44"/>
      <c r="E187" s="55"/>
      <c r="F187" s="44"/>
      <c r="G187" s="48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</row>
    <row r="188" spans="1:30" ht="30" x14ac:dyDescent="0.4">
      <c r="A188" s="54"/>
      <c r="B188" s="48"/>
      <c r="D188" s="44"/>
      <c r="E188" s="55"/>
      <c r="F188" s="44"/>
      <c r="G188" s="48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</row>
    <row r="189" spans="1:30" ht="30" x14ac:dyDescent="0.4">
      <c r="A189" s="54"/>
      <c r="B189" s="48"/>
      <c r="D189" s="44"/>
      <c r="E189" s="55"/>
      <c r="F189" s="44"/>
      <c r="G189" s="48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</row>
    <row r="190" spans="1:30" ht="30" x14ac:dyDescent="0.4">
      <c r="A190" s="54"/>
      <c r="B190" s="48"/>
      <c r="D190" s="44"/>
      <c r="E190" s="55"/>
      <c r="F190" s="44"/>
      <c r="G190" s="48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</row>
    <row r="191" spans="1:30" ht="30" x14ac:dyDescent="0.4">
      <c r="A191" s="54"/>
      <c r="B191" s="48"/>
      <c r="D191" s="44"/>
      <c r="E191" s="55"/>
      <c r="F191" s="44"/>
      <c r="G191" s="48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</row>
    <row r="192" spans="1:30" ht="30" x14ac:dyDescent="0.4">
      <c r="A192" s="54"/>
      <c r="B192" s="48"/>
      <c r="D192" s="44"/>
      <c r="E192" s="55"/>
      <c r="F192" s="44"/>
      <c r="G192" s="48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</row>
    <row r="193" spans="1:30" ht="30" x14ac:dyDescent="0.4">
      <c r="A193" s="54"/>
      <c r="B193" s="48"/>
      <c r="D193" s="44"/>
      <c r="E193" s="55"/>
      <c r="F193" s="44"/>
      <c r="G193" s="48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</row>
    <row r="194" spans="1:30" ht="30" x14ac:dyDescent="0.4">
      <c r="A194" s="54"/>
      <c r="B194" s="48"/>
      <c r="D194" s="44"/>
      <c r="E194" s="55"/>
      <c r="F194" s="44"/>
      <c r="G194" s="48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</row>
    <row r="195" spans="1:30" ht="30" x14ac:dyDescent="0.4">
      <c r="A195" s="54"/>
      <c r="B195" s="48"/>
      <c r="D195" s="44"/>
      <c r="E195" s="55"/>
      <c r="F195" s="44"/>
      <c r="G195" s="48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</row>
    <row r="196" spans="1:30" ht="30" x14ac:dyDescent="0.4">
      <c r="A196" s="54"/>
      <c r="B196" s="48"/>
      <c r="D196" s="44"/>
      <c r="E196" s="55"/>
      <c r="F196" s="44"/>
      <c r="G196" s="48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</row>
    <row r="197" spans="1:30" ht="30" x14ac:dyDescent="0.4">
      <c r="A197" s="54"/>
      <c r="B197" s="48"/>
      <c r="D197" s="44"/>
      <c r="E197" s="55"/>
      <c r="F197" s="44"/>
      <c r="G197" s="48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</row>
    <row r="198" spans="1:30" ht="30" x14ac:dyDescent="0.4">
      <c r="A198" s="54"/>
      <c r="B198" s="48"/>
      <c r="D198" s="44"/>
      <c r="E198" s="55"/>
      <c r="F198" s="44"/>
      <c r="G198" s="48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</row>
    <row r="199" spans="1:30" ht="30" x14ac:dyDescent="0.4">
      <c r="A199" s="54"/>
      <c r="B199" s="48"/>
      <c r="D199" s="44"/>
      <c r="E199" s="55"/>
      <c r="F199" s="44"/>
      <c r="G199" s="48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</row>
    <row r="200" spans="1:30" ht="30" x14ac:dyDescent="0.4">
      <c r="A200" s="54"/>
      <c r="B200" s="48"/>
      <c r="D200" s="44"/>
      <c r="E200" s="55"/>
      <c r="F200" s="44"/>
      <c r="G200" s="48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</row>
    <row r="201" spans="1:30" ht="30" x14ac:dyDescent="0.4">
      <c r="A201" s="54"/>
      <c r="B201" s="48"/>
      <c r="D201" s="44"/>
      <c r="E201" s="55"/>
      <c r="F201" s="44"/>
      <c r="G201" s="48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</row>
    <row r="202" spans="1:30" ht="30" x14ac:dyDescent="0.4">
      <c r="A202" s="54"/>
      <c r="B202" s="48"/>
      <c r="D202" s="44"/>
      <c r="E202" s="55"/>
      <c r="F202" s="44"/>
      <c r="G202" s="48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</row>
    <row r="203" spans="1:30" ht="30" x14ac:dyDescent="0.4">
      <c r="A203" s="54"/>
      <c r="B203" s="48"/>
      <c r="D203" s="44"/>
      <c r="E203" s="55"/>
      <c r="F203" s="44"/>
      <c r="G203" s="48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</row>
    <row r="204" spans="1:30" ht="30" x14ac:dyDescent="0.4">
      <c r="A204" s="54"/>
      <c r="B204" s="48"/>
      <c r="D204" s="44"/>
      <c r="E204" s="55"/>
      <c r="F204" s="44"/>
      <c r="G204" s="48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</row>
    <row r="205" spans="1:30" ht="30" x14ac:dyDescent="0.4">
      <c r="A205" s="54"/>
      <c r="B205" s="48"/>
      <c r="D205" s="44"/>
      <c r="E205" s="55"/>
      <c r="F205" s="44"/>
      <c r="G205" s="48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</row>
    <row r="206" spans="1:30" ht="30" x14ac:dyDescent="0.4">
      <c r="A206" s="54"/>
      <c r="B206" s="48"/>
      <c r="D206" s="44"/>
      <c r="E206" s="55"/>
      <c r="F206" s="44"/>
      <c r="G206" s="48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</row>
    <row r="207" spans="1:30" ht="30" x14ac:dyDescent="0.4">
      <c r="A207" s="54"/>
      <c r="B207" s="48"/>
      <c r="D207" s="44"/>
      <c r="E207" s="55"/>
      <c r="F207" s="44"/>
      <c r="G207" s="48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</row>
    <row r="208" spans="1:30" ht="30" x14ac:dyDescent="0.4">
      <c r="A208" s="54"/>
      <c r="B208" s="48"/>
      <c r="D208" s="44"/>
      <c r="E208" s="55"/>
      <c r="F208" s="44"/>
      <c r="G208" s="48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</row>
    <row r="209" spans="1:30" ht="30" x14ac:dyDescent="0.4">
      <c r="A209" s="54"/>
      <c r="B209" s="48"/>
      <c r="D209" s="44"/>
      <c r="E209" s="55"/>
      <c r="F209" s="44"/>
      <c r="G209" s="48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</row>
    <row r="210" spans="1:30" ht="30" x14ac:dyDescent="0.4">
      <c r="A210" s="54"/>
      <c r="B210" s="48"/>
      <c r="D210" s="44"/>
      <c r="E210" s="55"/>
      <c r="F210" s="44"/>
      <c r="G210" s="48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</row>
    <row r="211" spans="1:30" ht="30" x14ac:dyDescent="0.4">
      <c r="A211" s="54"/>
      <c r="B211" s="48"/>
      <c r="D211" s="44"/>
      <c r="E211" s="55"/>
      <c r="F211" s="44"/>
      <c r="G211" s="48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</row>
    <row r="212" spans="1:30" ht="30" x14ac:dyDescent="0.4">
      <c r="A212" s="54"/>
      <c r="B212" s="48"/>
      <c r="D212" s="44"/>
      <c r="E212" s="55"/>
      <c r="F212" s="44"/>
      <c r="G212" s="48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</row>
    <row r="213" spans="1:30" ht="30" x14ac:dyDescent="0.4">
      <c r="A213" s="54"/>
      <c r="B213" s="48"/>
      <c r="D213" s="44"/>
      <c r="E213" s="55"/>
      <c r="F213" s="44"/>
      <c r="G213" s="48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</row>
    <row r="214" spans="1:30" ht="30" x14ac:dyDescent="0.4">
      <c r="A214" s="54"/>
      <c r="B214" s="48"/>
      <c r="D214" s="44"/>
      <c r="E214" s="55"/>
      <c r="F214" s="44"/>
      <c r="G214" s="48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</row>
    <row r="215" spans="1:30" ht="30" x14ac:dyDescent="0.4">
      <c r="A215" s="54"/>
      <c r="B215" s="48"/>
      <c r="D215" s="44"/>
      <c r="E215" s="55"/>
      <c r="F215" s="44"/>
      <c r="G215" s="48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</row>
    <row r="216" spans="1:30" ht="30" x14ac:dyDescent="0.4">
      <c r="A216" s="54"/>
      <c r="B216" s="48"/>
      <c r="D216" s="44"/>
      <c r="E216" s="55"/>
      <c r="F216" s="44"/>
      <c r="G216" s="48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</row>
    <row r="217" spans="1:30" ht="30" x14ac:dyDescent="0.4">
      <c r="A217" s="54"/>
      <c r="B217" s="48"/>
      <c r="D217" s="44"/>
      <c r="E217" s="55"/>
      <c r="F217" s="44"/>
      <c r="G217" s="48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</row>
    <row r="218" spans="1:30" ht="30" x14ac:dyDescent="0.4">
      <c r="A218" s="54"/>
      <c r="B218" s="48"/>
      <c r="D218" s="44"/>
      <c r="E218" s="55"/>
      <c r="F218" s="44"/>
      <c r="G218" s="48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</row>
    <row r="219" spans="1:30" ht="30" x14ac:dyDescent="0.4">
      <c r="A219" s="54"/>
      <c r="B219" s="48"/>
      <c r="D219" s="44"/>
      <c r="E219" s="55"/>
      <c r="F219" s="44"/>
      <c r="G219" s="48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</row>
    <row r="220" spans="1:30" ht="30" x14ac:dyDescent="0.4">
      <c r="A220" s="54"/>
      <c r="B220" s="48"/>
      <c r="D220" s="44"/>
      <c r="E220" s="55"/>
      <c r="F220" s="44"/>
      <c r="G220" s="48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</row>
    <row r="221" spans="1:30" ht="30" x14ac:dyDescent="0.4">
      <c r="A221" s="54"/>
      <c r="B221" s="48"/>
      <c r="D221" s="44"/>
      <c r="E221" s="55"/>
      <c r="F221" s="44"/>
      <c r="G221" s="48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</row>
    <row r="222" spans="1:30" ht="30" x14ac:dyDescent="0.4">
      <c r="A222" s="54"/>
      <c r="B222" s="48"/>
      <c r="D222" s="44"/>
      <c r="E222" s="55"/>
      <c r="F222" s="44"/>
      <c r="G222" s="48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</row>
    <row r="223" spans="1:30" ht="30" x14ac:dyDescent="0.4">
      <c r="A223" s="54"/>
      <c r="B223" s="48"/>
      <c r="D223" s="44"/>
      <c r="E223" s="55"/>
      <c r="F223" s="44"/>
      <c r="G223" s="48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</row>
    <row r="224" spans="1:30" ht="30" x14ac:dyDescent="0.4">
      <c r="A224" s="54"/>
      <c r="B224" s="48"/>
      <c r="D224" s="44"/>
      <c r="E224" s="55"/>
      <c r="F224" s="44"/>
      <c r="G224" s="48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</row>
    <row r="225" spans="1:30" ht="30" x14ac:dyDescent="0.4">
      <c r="A225" s="54"/>
      <c r="B225" s="48"/>
      <c r="D225" s="44"/>
      <c r="E225" s="55"/>
      <c r="F225" s="44"/>
      <c r="G225" s="48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</row>
    <row r="226" spans="1:30" ht="30" x14ac:dyDescent="0.4">
      <c r="A226" s="54"/>
      <c r="B226" s="48"/>
      <c r="D226" s="44"/>
      <c r="E226" s="55"/>
      <c r="F226" s="44"/>
      <c r="G226" s="48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</row>
    <row r="227" spans="1:30" ht="30" x14ac:dyDescent="0.4">
      <c r="A227" s="54"/>
      <c r="B227" s="48"/>
      <c r="D227" s="44"/>
      <c r="E227" s="55"/>
      <c r="F227" s="44"/>
      <c r="G227" s="48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</row>
    <row r="228" spans="1:30" ht="30" x14ac:dyDescent="0.4">
      <c r="A228" s="54"/>
      <c r="B228" s="48"/>
      <c r="D228" s="44"/>
      <c r="E228" s="55"/>
      <c r="F228" s="44"/>
      <c r="G228" s="48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</row>
    <row r="229" spans="1:30" ht="30" x14ac:dyDescent="0.4">
      <c r="A229" s="54"/>
      <c r="B229" s="48"/>
      <c r="D229" s="44"/>
      <c r="E229" s="55"/>
      <c r="F229" s="44"/>
      <c r="G229" s="48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</row>
    <row r="230" spans="1:30" ht="30" x14ac:dyDescent="0.4">
      <c r="A230" s="54"/>
      <c r="B230" s="48"/>
      <c r="D230" s="44"/>
      <c r="E230" s="55"/>
      <c r="F230" s="44"/>
      <c r="G230" s="48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</row>
    <row r="231" spans="1:30" ht="30" x14ac:dyDescent="0.4">
      <c r="A231" s="54"/>
      <c r="B231" s="48"/>
      <c r="D231" s="44"/>
      <c r="E231" s="55"/>
      <c r="F231" s="44"/>
      <c r="G231" s="48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</row>
    <row r="232" spans="1:30" ht="30" x14ac:dyDescent="0.4">
      <c r="A232" s="54"/>
      <c r="B232" s="48"/>
      <c r="D232" s="44"/>
      <c r="E232" s="55"/>
      <c r="F232" s="44"/>
      <c r="G232" s="48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</row>
    <row r="233" spans="1:30" ht="30" x14ac:dyDescent="0.4">
      <c r="A233" s="54"/>
      <c r="B233" s="48"/>
      <c r="D233" s="44"/>
      <c r="E233" s="55"/>
      <c r="F233" s="44"/>
      <c r="G233" s="48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</row>
    <row r="234" spans="1:30" ht="30" x14ac:dyDescent="0.4">
      <c r="A234" s="54"/>
      <c r="B234" s="48"/>
      <c r="D234" s="44"/>
      <c r="E234" s="55"/>
      <c r="F234" s="44"/>
      <c r="G234" s="48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</row>
    <row r="235" spans="1:30" ht="30" x14ac:dyDescent="0.4">
      <c r="A235" s="54"/>
      <c r="B235" s="48"/>
      <c r="D235" s="44"/>
      <c r="E235" s="55"/>
      <c r="F235" s="44"/>
      <c r="G235" s="48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</row>
    <row r="236" spans="1:30" ht="30" x14ac:dyDescent="0.4">
      <c r="A236" s="54"/>
      <c r="B236" s="48"/>
      <c r="D236" s="44"/>
      <c r="E236" s="55"/>
      <c r="F236" s="44"/>
      <c r="G236" s="48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</row>
    <row r="237" spans="1:30" ht="30" x14ac:dyDescent="0.4">
      <c r="A237" s="54"/>
      <c r="B237" s="48"/>
      <c r="D237" s="44"/>
      <c r="E237" s="55"/>
      <c r="F237" s="44"/>
      <c r="G237" s="48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</row>
    <row r="238" spans="1:30" ht="30" x14ac:dyDescent="0.4">
      <c r="A238" s="54"/>
      <c r="B238" s="48"/>
      <c r="D238" s="44"/>
      <c r="E238" s="55"/>
      <c r="F238" s="44"/>
      <c r="G238" s="48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</row>
    <row r="239" spans="1:30" ht="30" x14ac:dyDescent="0.4">
      <c r="A239" s="54"/>
      <c r="B239" s="48"/>
      <c r="D239" s="44"/>
      <c r="E239" s="55"/>
      <c r="F239" s="44"/>
      <c r="G239" s="48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</row>
    <row r="240" spans="1:30" ht="30" x14ac:dyDescent="0.4">
      <c r="A240" s="54"/>
      <c r="B240" s="48"/>
      <c r="D240" s="44"/>
      <c r="E240" s="55"/>
      <c r="F240" s="44"/>
      <c r="G240" s="48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</row>
    <row r="241" spans="1:30" ht="30" x14ac:dyDescent="0.4">
      <c r="A241" s="54"/>
      <c r="B241" s="48"/>
      <c r="D241" s="44"/>
      <c r="E241" s="55"/>
      <c r="F241" s="44"/>
      <c r="G241" s="48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</row>
    <row r="242" spans="1:30" ht="30" x14ac:dyDescent="0.4">
      <c r="A242" s="54"/>
      <c r="B242" s="48"/>
      <c r="D242" s="44"/>
      <c r="E242" s="55"/>
      <c r="F242" s="44"/>
      <c r="G242" s="48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</row>
    <row r="243" spans="1:30" ht="30" x14ac:dyDescent="0.4">
      <c r="A243" s="54"/>
      <c r="B243" s="48"/>
      <c r="D243" s="44"/>
      <c r="E243" s="55"/>
      <c r="F243" s="44"/>
      <c r="G243" s="48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</row>
    <row r="244" spans="1:30" ht="30" x14ac:dyDescent="0.4">
      <c r="A244" s="54"/>
      <c r="B244" s="48"/>
      <c r="D244" s="44"/>
      <c r="E244" s="55"/>
      <c r="F244" s="44"/>
      <c r="G244" s="48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</row>
    <row r="245" spans="1:30" ht="30" x14ac:dyDescent="0.4">
      <c r="A245" s="54"/>
      <c r="B245" s="48"/>
      <c r="D245" s="44"/>
      <c r="E245" s="55"/>
      <c r="F245" s="44"/>
      <c r="G245" s="48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</row>
    <row r="246" spans="1:30" ht="30" x14ac:dyDescent="0.4">
      <c r="A246" s="54"/>
      <c r="B246" s="48"/>
      <c r="D246" s="44"/>
      <c r="E246" s="55"/>
      <c r="F246" s="44"/>
      <c r="G246" s="48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</row>
    <row r="247" spans="1:30" ht="30" x14ac:dyDescent="0.4">
      <c r="A247" s="54"/>
      <c r="B247" s="48"/>
      <c r="D247" s="44"/>
      <c r="E247" s="55"/>
      <c r="F247" s="44"/>
      <c r="G247" s="48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</row>
    <row r="248" spans="1:30" ht="30" x14ac:dyDescent="0.4">
      <c r="A248" s="54"/>
      <c r="B248" s="48"/>
      <c r="D248" s="44"/>
      <c r="E248" s="55"/>
      <c r="F248" s="44"/>
      <c r="G248" s="48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</row>
    <row r="249" spans="1:30" ht="30" x14ac:dyDescent="0.4">
      <c r="A249" s="54"/>
      <c r="B249" s="48"/>
      <c r="D249" s="44"/>
      <c r="E249" s="55"/>
      <c r="F249" s="44"/>
      <c r="G249" s="48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</row>
    <row r="250" spans="1:30" ht="30" x14ac:dyDescent="0.4">
      <c r="A250" s="54"/>
      <c r="B250" s="48"/>
      <c r="D250" s="44"/>
      <c r="E250" s="55"/>
      <c r="F250" s="44"/>
      <c r="G250" s="48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</row>
    <row r="251" spans="1:30" ht="30" x14ac:dyDescent="0.4">
      <c r="A251" s="54"/>
      <c r="B251" s="48"/>
      <c r="D251" s="44"/>
      <c r="E251" s="55"/>
      <c r="F251" s="44"/>
      <c r="G251" s="48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</row>
    <row r="252" spans="1:30" ht="30" x14ac:dyDescent="0.4">
      <c r="A252" s="54"/>
      <c r="B252" s="48"/>
      <c r="D252" s="44"/>
      <c r="E252" s="55"/>
      <c r="F252" s="44"/>
      <c r="G252" s="48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</row>
    <row r="253" spans="1:30" ht="30" x14ac:dyDescent="0.4">
      <c r="A253" s="54"/>
      <c r="B253" s="48"/>
      <c r="D253" s="44"/>
      <c r="E253" s="55"/>
      <c r="F253" s="44"/>
      <c r="G253" s="48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</row>
    <row r="254" spans="1:30" ht="30" x14ac:dyDescent="0.4">
      <c r="A254" s="54"/>
      <c r="B254" s="48"/>
      <c r="D254" s="44"/>
      <c r="E254" s="55"/>
      <c r="F254" s="44"/>
      <c r="G254" s="48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</row>
    <row r="255" spans="1:30" ht="30" x14ac:dyDescent="0.4">
      <c r="A255" s="54"/>
      <c r="B255" s="48"/>
      <c r="D255" s="44"/>
      <c r="E255" s="55"/>
      <c r="F255" s="44"/>
      <c r="G255" s="48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</row>
    <row r="256" spans="1:30" ht="30" x14ac:dyDescent="0.4">
      <c r="A256" s="54"/>
      <c r="B256" s="48"/>
      <c r="D256" s="44"/>
      <c r="E256" s="55"/>
      <c r="F256" s="44"/>
      <c r="G256" s="48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</row>
    <row r="257" spans="1:30" ht="30" x14ac:dyDescent="0.4">
      <c r="A257" s="54"/>
      <c r="B257" s="48"/>
      <c r="D257" s="44"/>
      <c r="E257" s="55"/>
      <c r="F257" s="44"/>
      <c r="G257" s="48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</row>
    <row r="258" spans="1:30" ht="30" x14ac:dyDescent="0.4">
      <c r="A258" s="54"/>
      <c r="B258" s="48"/>
      <c r="D258" s="44"/>
      <c r="E258" s="55"/>
      <c r="F258" s="44"/>
      <c r="G258" s="48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</row>
    <row r="259" spans="1:30" ht="30" x14ac:dyDescent="0.4">
      <c r="A259" s="54"/>
      <c r="B259" s="48"/>
      <c r="D259" s="44"/>
      <c r="E259" s="55"/>
      <c r="F259" s="44"/>
      <c r="G259" s="48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</row>
    <row r="260" spans="1:30" ht="30" x14ac:dyDescent="0.4">
      <c r="A260" s="54"/>
      <c r="B260" s="48"/>
      <c r="D260" s="44"/>
      <c r="E260" s="55"/>
      <c r="F260" s="44"/>
      <c r="G260" s="48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</row>
    <row r="261" spans="1:30" ht="30" x14ac:dyDescent="0.4">
      <c r="A261" s="54"/>
      <c r="B261" s="48"/>
      <c r="D261" s="44"/>
      <c r="E261" s="55"/>
      <c r="F261" s="44"/>
      <c r="G261" s="48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</row>
    <row r="262" spans="1:30" ht="30" x14ac:dyDescent="0.4">
      <c r="A262" s="54"/>
      <c r="B262" s="48"/>
      <c r="D262" s="44"/>
      <c r="E262" s="55"/>
      <c r="F262" s="44"/>
      <c r="G262" s="48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</row>
    <row r="263" spans="1:30" ht="30" x14ac:dyDescent="0.4">
      <c r="A263" s="54"/>
      <c r="B263" s="48"/>
      <c r="D263" s="44"/>
      <c r="E263" s="55"/>
      <c r="F263" s="44"/>
      <c r="G263" s="48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</row>
    <row r="264" spans="1:30" ht="30" x14ac:dyDescent="0.4">
      <c r="A264" s="54"/>
      <c r="B264" s="48"/>
      <c r="D264" s="44"/>
      <c r="E264" s="55"/>
      <c r="F264" s="44"/>
      <c r="G264" s="48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</row>
    <row r="265" spans="1:30" ht="30" x14ac:dyDescent="0.4">
      <c r="A265" s="54"/>
      <c r="B265" s="48"/>
      <c r="D265" s="44"/>
      <c r="E265" s="55"/>
      <c r="F265" s="44"/>
      <c r="G265" s="48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</row>
    <row r="266" spans="1:30" ht="30" x14ac:dyDescent="0.4">
      <c r="A266" s="54"/>
      <c r="B266" s="48"/>
      <c r="D266" s="44"/>
      <c r="E266" s="55"/>
      <c r="F266" s="44"/>
      <c r="G266" s="48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</row>
    <row r="267" spans="1:30" ht="30" x14ac:dyDescent="0.4">
      <c r="A267" s="54"/>
      <c r="B267" s="48"/>
      <c r="D267" s="44"/>
      <c r="E267" s="55"/>
      <c r="F267" s="44"/>
      <c r="G267" s="48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</row>
    <row r="268" spans="1:30" ht="30" x14ac:dyDescent="0.4">
      <c r="A268" s="54"/>
      <c r="B268" s="48"/>
      <c r="D268" s="44"/>
      <c r="E268" s="55"/>
      <c r="F268" s="44"/>
      <c r="G268" s="48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</row>
    <row r="269" spans="1:30" ht="30" x14ac:dyDescent="0.4">
      <c r="A269" s="54"/>
      <c r="B269" s="48"/>
      <c r="D269" s="44"/>
      <c r="E269" s="55"/>
      <c r="F269" s="44"/>
      <c r="G269" s="48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</row>
    <row r="270" spans="1:30" ht="30" x14ac:dyDescent="0.4">
      <c r="A270" s="54"/>
      <c r="B270" s="48"/>
      <c r="D270" s="44"/>
      <c r="E270" s="55"/>
      <c r="F270" s="44"/>
      <c r="G270" s="48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</row>
    <row r="271" spans="1:30" ht="30" x14ac:dyDescent="0.4">
      <c r="A271" s="54"/>
      <c r="B271" s="48"/>
      <c r="D271" s="44"/>
      <c r="E271" s="55"/>
      <c r="F271" s="44"/>
      <c r="G271" s="48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</row>
    <row r="272" spans="1:30" ht="30" x14ac:dyDescent="0.4">
      <c r="A272" s="54"/>
      <c r="B272" s="48"/>
      <c r="D272" s="44"/>
      <c r="E272" s="55"/>
      <c r="F272" s="44"/>
      <c r="G272" s="48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</row>
    <row r="273" spans="1:30" ht="30" x14ac:dyDescent="0.4">
      <c r="A273" s="54"/>
      <c r="B273" s="48"/>
      <c r="D273" s="44"/>
      <c r="E273" s="55"/>
      <c r="F273" s="44"/>
      <c r="G273" s="48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</row>
    <row r="274" spans="1:30" ht="30" x14ac:dyDescent="0.4">
      <c r="A274" s="54"/>
      <c r="B274" s="48"/>
      <c r="D274" s="44"/>
      <c r="E274" s="55"/>
      <c r="F274" s="44"/>
      <c r="G274" s="48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</row>
    <row r="275" spans="1:30" ht="30" x14ac:dyDescent="0.4">
      <c r="A275" s="54"/>
      <c r="B275" s="48"/>
      <c r="D275" s="44"/>
      <c r="E275" s="55"/>
      <c r="F275" s="44"/>
      <c r="G275" s="48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</row>
    <row r="276" spans="1:30" ht="30" x14ac:dyDescent="0.4">
      <c r="A276" s="54"/>
      <c r="B276" s="48"/>
      <c r="D276" s="44"/>
      <c r="E276" s="55"/>
      <c r="F276" s="44"/>
      <c r="G276" s="48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</row>
    <row r="277" spans="1:30" ht="30" x14ac:dyDescent="0.4">
      <c r="A277" s="54"/>
      <c r="B277" s="48"/>
      <c r="D277" s="44"/>
      <c r="E277" s="55"/>
      <c r="F277" s="44"/>
      <c r="G277" s="48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</row>
    <row r="278" spans="1:30" ht="30" x14ac:dyDescent="0.4">
      <c r="A278" s="54"/>
      <c r="B278" s="48"/>
      <c r="D278" s="44"/>
      <c r="E278" s="55"/>
      <c r="F278" s="44"/>
      <c r="G278" s="48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</row>
    <row r="279" spans="1:30" ht="30" x14ac:dyDescent="0.4">
      <c r="A279" s="54"/>
      <c r="B279" s="48"/>
      <c r="D279" s="44"/>
      <c r="E279" s="55"/>
      <c r="F279" s="44"/>
      <c r="G279" s="48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</row>
    <row r="280" spans="1:30" ht="30" x14ac:dyDescent="0.4">
      <c r="A280" s="54"/>
      <c r="B280" s="48"/>
      <c r="D280" s="44"/>
      <c r="E280" s="55"/>
      <c r="F280" s="44"/>
      <c r="G280" s="48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</row>
    <row r="281" spans="1:30" ht="30" x14ac:dyDescent="0.4">
      <c r="A281" s="54"/>
      <c r="B281" s="48"/>
      <c r="D281" s="44"/>
      <c r="E281" s="55"/>
      <c r="F281" s="44"/>
      <c r="G281" s="48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</row>
    <row r="282" spans="1:30" ht="30" x14ac:dyDescent="0.4">
      <c r="A282" s="54"/>
      <c r="B282" s="48"/>
      <c r="D282" s="44"/>
      <c r="E282" s="55"/>
      <c r="F282" s="44"/>
      <c r="G282" s="48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</row>
    <row r="283" spans="1:30" ht="30" x14ac:dyDescent="0.4">
      <c r="A283" s="54"/>
      <c r="B283" s="48"/>
      <c r="D283" s="44"/>
      <c r="E283" s="55"/>
      <c r="F283" s="44"/>
      <c r="G283" s="48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</row>
    <row r="284" spans="1:30" ht="30" x14ac:dyDescent="0.4">
      <c r="A284" s="54"/>
      <c r="B284" s="48"/>
      <c r="D284" s="44"/>
      <c r="E284" s="55"/>
      <c r="F284" s="44"/>
      <c r="G284" s="48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</row>
    <row r="285" spans="1:30" ht="30" x14ac:dyDescent="0.4">
      <c r="A285" s="54"/>
      <c r="B285" s="48"/>
      <c r="D285" s="44"/>
      <c r="E285" s="55"/>
      <c r="F285" s="44"/>
      <c r="G285" s="48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</row>
    <row r="286" spans="1:30" ht="30" x14ac:dyDescent="0.4">
      <c r="A286" s="54"/>
      <c r="B286" s="48"/>
      <c r="D286" s="44"/>
      <c r="E286" s="55"/>
      <c r="F286" s="44"/>
      <c r="G286" s="48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</row>
    <row r="287" spans="1:30" ht="30" x14ac:dyDescent="0.4">
      <c r="A287" s="54"/>
      <c r="B287" s="48"/>
      <c r="D287" s="44"/>
      <c r="E287" s="55"/>
      <c r="F287" s="44"/>
      <c r="G287" s="48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</row>
    <row r="288" spans="1:30" ht="30" x14ac:dyDescent="0.4">
      <c r="A288" s="54"/>
      <c r="B288" s="48"/>
      <c r="D288" s="44"/>
      <c r="E288" s="55"/>
      <c r="F288" s="44"/>
      <c r="G288" s="48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</row>
    <row r="289" spans="1:30" ht="30" x14ac:dyDescent="0.4">
      <c r="A289" s="54"/>
      <c r="B289" s="48"/>
      <c r="D289" s="44"/>
      <c r="E289" s="55"/>
      <c r="F289" s="44"/>
      <c r="G289" s="48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</row>
    <row r="290" spans="1:30" ht="30" x14ac:dyDescent="0.4">
      <c r="A290" s="54"/>
      <c r="B290" s="48"/>
      <c r="D290" s="44"/>
      <c r="E290" s="55"/>
      <c r="F290" s="44"/>
      <c r="G290" s="48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</row>
    <row r="291" spans="1:30" ht="30" x14ac:dyDescent="0.4">
      <c r="A291" s="54"/>
      <c r="B291" s="48"/>
      <c r="D291" s="44"/>
      <c r="E291" s="55"/>
      <c r="F291" s="44"/>
      <c r="G291" s="48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</row>
    <row r="292" spans="1:30" ht="30" x14ac:dyDescent="0.4">
      <c r="A292" s="54"/>
      <c r="B292" s="48"/>
      <c r="D292" s="44"/>
      <c r="E292" s="55"/>
      <c r="F292" s="44"/>
      <c r="G292" s="48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</row>
    <row r="293" spans="1:30" ht="30" x14ac:dyDescent="0.4">
      <c r="A293" s="54"/>
      <c r="B293" s="48"/>
      <c r="D293" s="44"/>
      <c r="E293" s="55"/>
      <c r="F293" s="44"/>
      <c r="G293" s="48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</row>
    <row r="294" spans="1:30" ht="30" x14ac:dyDescent="0.4">
      <c r="A294" s="54"/>
      <c r="B294" s="48"/>
      <c r="D294" s="44"/>
      <c r="E294" s="55"/>
      <c r="F294" s="44"/>
      <c r="G294" s="48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</row>
    <row r="295" spans="1:30" ht="30" x14ac:dyDescent="0.4">
      <c r="A295" s="54"/>
      <c r="B295" s="48"/>
      <c r="D295" s="44"/>
      <c r="E295" s="55"/>
      <c r="F295" s="44"/>
      <c r="G295" s="48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</row>
    <row r="296" spans="1:30" ht="30" x14ac:dyDescent="0.4">
      <c r="A296" s="54"/>
      <c r="B296" s="48"/>
      <c r="D296" s="44"/>
      <c r="E296" s="55"/>
      <c r="F296" s="44"/>
      <c r="G296" s="48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</row>
    <row r="297" spans="1:30" ht="30" x14ac:dyDescent="0.4">
      <c r="A297" s="54"/>
      <c r="B297" s="48"/>
      <c r="D297" s="44"/>
      <c r="E297" s="55"/>
      <c r="F297" s="44"/>
      <c r="G297" s="48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</row>
    <row r="298" spans="1:30" ht="30" x14ac:dyDescent="0.4">
      <c r="A298" s="54"/>
      <c r="B298" s="48"/>
      <c r="D298" s="44"/>
      <c r="E298" s="55"/>
      <c r="F298" s="44"/>
      <c r="G298" s="48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</row>
    <row r="299" spans="1:30" ht="30" x14ac:dyDescent="0.4">
      <c r="A299" s="54"/>
      <c r="B299" s="48"/>
      <c r="D299" s="44"/>
      <c r="E299" s="55"/>
      <c r="F299" s="44"/>
      <c r="G299" s="48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</row>
    <row r="300" spans="1:30" ht="30" x14ac:dyDescent="0.4">
      <c r="A300" s="54"/>
      <c r="B300" s="48"/>
      <c r="D300" s="44"/>
      <c r="E300" s="55"/>
      <c r="F300" s="44"/>
      <c r="G300" s="48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</row>
    <row r="301" spans="1:30" ht="30" x14ac:dyDescent="0.4">
      <c r="A301" s="54"/>
      <c r="B301" s="48"/>
      <c r="D301" s="44"/>
      <c r="E301" s="55"/>
      <c r="F301" s="44"/>
      <c r="G301" s="48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</row>
    <row r="302" spans="1:30" ht="30" x14ac:dyDescent="0.4">
      <c r="A302" s="54"/>
      <c r="B302" s="48"/>
      <c r="D302" s="44"/>
      <c r="E302" s="55"/>
      <c r="F302" s="44"/>
      <c r="G302" s="48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</row>
    <row r="303" spans="1:30" ht="30" x14ac:dyDescent="0.4">
      <c r="A303" s="54"/>
      <c r="B303" s="48"/>
      <c r="D303" s="44"/>
      <c r="E303" s="55"/>
      <c r="F303" s="44"/>
      <c r="G303" s="48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</row>
    <row r="304" spans="1:30" ht="30" x14ac:dyDescent="0.4">
      <c r="A304" s="54"/>
      <c r="B304" s="48"/>
      <c r="D304" s="44"/>
      <c r="E304" s="55"/>
      <c r="F304" s="44"/>
      <c r="G304" s="48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</row>
    <row r="305" spans="1:30" ht="30" x14ac:dyDescent="0.4">
      <c r="A305" s="54"/>
      <c r="B305" s="48"/>
      <c r="D305" s="44"/>
      <c r="E305" s="55"/>
      <c r="F305" s="44"/>
      <c r="G305" s="48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</row>
    <row r="306" spans="1:30" ht="30" x14ac:dyDescent="0.4">
      <c r="A306" s="54"/>
      <c r="B306" s="48"/>
      <c r="D306" s="44"/>
      <c r="E306" s="55"/>
      <c r="F306" s="44"/>
      <c r="G306" s="48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</row>
    <row r="307" spans="1:30" ht="30" x14ac:dyDescent="0.4">
      <c r="A307" s="54"/>
      <c r="B307" s="48"/>
      <c r="D307" s="44"/>
      <c r="E307" s="55"/>
      <c r="F307" s="44"/>
      <c r="G307" s="48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</row>
    <row r="308" spans="1:30" ht="30" x14ac:dyDescent="0.4">
      <c r="A308" s="54"/>
      <c r="B308" s="48"/>
      <c r="D308" s="44"/>
      <c r="E308" s="55"/>
      <c r="F308" s="44"/>
      <c r="G308" s="48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</row>
    <row r="309" spans="1:30" ht="30" x14ac:dyDescent="0.4">
      <c r="A309" s="54"/>
      <c r="B309" s="48"/>
      <c r="D309" s="44"/>
      <c r="E309" s="55"/>
      <c r="F309" s="44"/>
      <c r="G309" s="48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</row>
    <row r="310" spans="1:30" ht="30" x14ac:dyDescent="0.4">
      <c r="A310" s="54"/>
      <c r="B310" s="48"/>
      <c r="D310" s="44"/>
      <c r="E310" s="55"/>
      <c r="F310" s="44"/>
      <c r="G310" s="48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</row>
    <row r="311" spans="1:30" ht="30" x14ac:dyDescent="0.4">
      <c r="A311" s="54"/>
      <c r="B311" s="48"/>
      <c r="D311" s="44"/>
      <c r="E311" s="55"/>
      <c r="F311" s="44"/>
      <c r="G311" s="48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</row>
    <row r="312" spans="1:30" ht="30" x14ac:dyDescent="0.4">
      <c r="A312" s="54"/>
      <c r="B312" s="48"/>
      <c r="D312" s="44"/>
      <c r="E312" s="55"/>
      <c r="F312" s="44"/>
      <c r="G312" s="48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</row>
    <row r="313" spans="1:30" ht="30" x14ac:dyDescent="0.4">
      <c r="A313" s="54"/>
      <c r="B313" s="48"/>
      <c r="D313" s="44"/>
      <c r="E313" s="55"/>
      <c r="F313" s="44"/>
      <c r="G313" s="48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</row>
    <row r="314" spans="1:30" ht="30" x14ac:dyDescent="0.4">
      <c r="A314" s="54"/>
      <c r="B314" s="48"/>
      <c r="D314" s="44"/>
      <c r="E314" s="55"/>
      <c r="F314" s="44"/>
      <c r="G314" s="48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</row>
    <row r="315" spans="1:30" ht="30" x14ac:dyDescent="0.4">
      <c r="A315" s="54"/>
      <c r="B315" s="48"/>
      <c r="D315" s="44"/>
      <c r="E315" s="55"/>
      <c r="F315" s="44"/>
      <c r="G315" s="48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</row>
    <row r="316" spans="1:30" ht="30" x14ac:dyDescent="0.4">
      <c r="A316" s="54"/>
      <c r="B316" s="48"/>
      <c r="D316" s="44"/>
      <c r="E316" s="55"/>
      <c r="F316" s="44"/>
      <c r="G316" s="48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</row>
    <row r="317" spans="1:30" ht="30" x14ac:dyDescent="0.4">
      <c r="A317" s="54"/>
      <c r="B317" s="48"/>
      <c r="D317" s="44"/>
      <c r="E317" s="55"/>
      <c r="F317" s="44"/>
      <c r="G317" s="48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</row>
    <row r="318" spans="1:30" ht="30" x14ac:dyDescent="0.4">
      <c r="A318" s="54"/>
      <c r="B318" s="48"/>
      <c r="D318" s="44"/>
      <c r="E318" s="55"/>
      <c r="F318" s="44"/>
      <c r="G318" s="48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</row>
    <row r="319" spans="1:30" ht="30" x14ac:dyDescent="0.4">
      <c r="A319" s="54"/>
      <c r="B319" s="48"/>
      <c r="D319" s="44"/>
      <c r="E319" s="55"/>
      <c r="F319" s="44"/>
      <c r="G319" s="48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</row>
    <row r="320" spans="1:30" ht="30" x14ac:dyDescent="0.4">
      <c r="A320" s="54"/>
      <c r="B320" s="48"/>
      <c r="D320" s="44"/>
      <c r="E320" s="55"/>
      <c r="F320" s="44"/>
      <c r="G320" s="48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</row>
    <row r="321" spans="1:30" ht="30" x14ac:dyDescent="0.4">
      <c r="A321" s="54"/>
      <c r="B321" s="48"/>
      <c r="D321" s="44"/>
      <c r="E321" s="55"/>
      <c r="F321" s="44"/>
      <c r="G321" s="48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</row>
    <row r="322" spans="1:30" ht="30" x14ac:dyDescent="0.4">
      <c r="A322" s="54"/>
      <c r="B322" s="48"/>
      <c r="D322" s="44"/>
      <c r="E322" s="55"/>
      <c r="F322" s="44"/>
      <c r="G322" s="48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</row>
    <row r="323" spans="1:30" ht="30" x14ac:dyDescent="0.4">
      <c r="A323" s="54"/>
      <c r="B323" s="48"/>
      <c r="D323" s="44"/>
      <c r="E323" s="55"/>
      <c r="F323" s="44"/>
      <c r="G323" s="48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</row>
    <row r="324" spans="1:30" ht="30" x14ac:dyDescent="0.4">
      <c r="A324" s="54"/>
      <c r="B324" s="48"/>
      <c r="D324" s="44"/>
      <c r="E324" s="55"/>
      <c r="F324" s="44"/>
      <c r="G324" s="48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</row>
    <row r="325" spans="1:30" ht="30" x14ac:dyDescent="0.4">
      <c r="A325" s="54"/>
      <c r="B325" s="48"/>
      <c r="D325" s="44"/>
      <c r="E325" s="55"/>
      <c r="F325" s="44"/>
      <c r="G325" s="48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</row>
    <row r="326" spans="1:30" ht="30" x14ac:dyDescent="0.4">
      <c r="A326" s="54"/>
      <c r="B326" s="48"/>
      <c r="D326" s="44"/>
      <c r="E326" s="55"/>
      <c r="F326" s="44"/>
      <c r="G326" s="48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</row>
    <row r="327" spans="1:30" ht="30" x14ac:dyDescent="0.4">
      <c r="A327" s="54"/>
      <c r="B327" s="48"/>
      <c r="D327" s="44"/>
      <c r="E327" s="55"/>
      <c r="F327" s="44"/>
      <c r="G327" s="48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</row>
    <row r="328" spans="1:30" ht="30" x14ac:dyDescent="0.4">
      <c r="A328" s="54"/>
      <c r="B328" s="48"/>
      <c r="D328" s="44"/>
      <c r="E328" s="55"/>
      <c r="F328" s="44"/>
      <c r="G328" s="48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</row>
    <row r="329" spans="1:30" ht="30" x14ac:dyDescent="0.4">
      <c r="A329" s="54"/>
      <c r="B329" s="48"/>
      <c r="D329" s="44"/>
      <c r="E329" s="55"/>
      <c r="F329" s="44"/>
      <c r="G329" s="48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</row>
    <row r="330" spans="1:30" ht="30" x14ac:dyDescent="0.4">
      <c r="A330" s="54"/>
      <c r="B330" s="48"/>
      <c r="D330" s="44"/>
      <c r="E330" s="55"/>
      <c r="F330" s="44"/>
      <c r="G330" s="48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</row>
    <row r="331" spans="1:30" ht="30" x14ac:dyDescent="0.4">
      <c r="A331" s="54"/>
      <c r="B331" s="48"/>
      <c r="D331" s="44"/>
      <c r="E331" s="55"/>
      <c r="F331" s="44"/>
      <c r="G331" s="48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</row>
    <row r="332" spans="1:30" ht="30" x14ac:dyDescent="0.4">
      <c r="A332" s="54"/>
      <c r="B332" s="48"/>
      <c r="D332" s="44"/>
      <c r="E332" s="55"/>
      <c r="F332" s="44"/>
      <c r="G332" s="48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</row>
    <row r="333" spans="1:30" ht="30" x14ac:dyDescent="0.4">
      <c r="A333" s="54"/>
      <c r="B333" s="48"/>
      <c r="D333" s="44"/>
      <c r="E333" s="55"/>
      <c r="F333" s="44"/>
      <c r="G333" s="48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</row>
    <row r="334" spans="1:30" ht="30" x14ac:dyDescent="0.4">
      <c r="A334" s="54"/>
      <c r="B334" s="48"/>
      <c r="D334" s="44"/>
      <c r="E334" s="55"/>
      <c r="F334" s="44"/>
      <c r="G334" s="48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</row>
    <row r="335" spans="1:30" ht="30" x14ac:dyDescent="0.4">
      <c r="A335" s="54"/>
      <c r="B335" s="48"/>
      <c r="D335" s="44"/>
      <c r="E335" s="55"/>
      <c r="F335" s="44"/>
      <c r="G335" s="48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</row>
    <row r="336" spans="1:30" ht="30" x14ac:dyDescent="0.4">
      <c r="A336" s="54"/>
      <c r="B336" s="48"/>
      <c r="D336" s="44"/>
      <c r="E336" s="55"/>
      <c r="F336" s="44"/>
      <c r="G336" s="48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</row>
    <row r="337" spans="1:30" ht="30" x14ac:dyDescent="0.4">
      <c r="A337" s="54"/>
      <c r="B337" s="48"/>
      <c r="D337" s="44"/>
      <c r="E337" s="55"/>
      <c r="F337" s="44"/>
      <c r="G337" s="48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</row>
    <row r="338" spans="1:30" ht="30" x14ac:dyDescent="0.4">
      <c r="A338" s="54"/>
      <c r="B338" s="48"/>
      <c r="D338" s="44"/>
      <c r="E338" s="55"/>
      <c r="F338" s="44"/>
      <c r="G338" s="48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</row>
    <row r="339" spans="1:30" ht="30" x14ac:dyDescent="0.4">
      <c r="A339" s="54"/>
      <c r="B339" s="48"/>
      <c r="D339" s="44"/>
      <c r="E339" s="55"/>
      <c r="F339" s="44"/>
      <c r="G339" s="48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</row>
    <row r="340" spans="1:30" ht="30" x14ac:dyDescent="0.4">
      <c r="A340" s="54"/>
      <c r="B340" s="48"/>
      <c r="D340" s="44"/>
      <c r="E340" s="55"/>
      <c r="F340" s="44"/>
      <c r="G340" s="48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</row>
    <row r="341" spans="1:30" ht="30" x14ac:dyDescent="0.4">
      <c r="A341" s="54"/>
      <c r="B341" s="48"/>
      <c r="D341" s="44"/>
      <c r="E341" s="55"/>
      <c r="F341" s="44"/>
      <c r="G341" s="48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</row>
    <row r="342" spans="1:30" ht="30" x14ac:dyDescent="0.4">
      <c r="A342" s="54"/>
      <c r="B342" s="48"/>
      <c r="D342" s="44"/>
      <c r="E342" s="55"/>
      <c r="F342" s="44"/>
      <c r="G342" s="48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</row>
    <row r="343" spans="1:30" ht="30" x14ac:dyDescent="0.4">
      <c r="A343" s="54"/>
      <c r="B343" s="48"/>
      <c r="D343" s="44"/>
      <c r="E343" s="55"/>
      <c r="F343" s="44"/>
      <c r="G343" s="48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</row>
    <row r="344" spans="1:30" ht="30" x14ac:dyDescent="0.4">
      <c r="A344" s="54"/>
      <c r="B344" s="48"/>
      <c r="D344" s="44"/>
      <c r="E344" s="55"/>
      <c r="F344" s="44"/>
      <c r="G344" s="48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</row>
    <row r="345" spans="1:30" ht="30" x14ac:dyDescent="0.4">
      <c r="A345" s="54"/>
      <c r="B345" s="48"/>
      <c r="D345" s="44"/>
      <c r="E345" s="55"/>
      <c r="F345" s="44"/>
      <c r="G345" s="48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</row>
    <row r="346" spans="1:30" ht="30" x14ac:dyDescent="0.4">
      <c r="A346" s="54"/>
      <c r="B346" s="48"/>
      <c r="D346" s="44"/>
      <c r="E346" s="55"/>
      <c r="F346" s="44"/>
      <c r="G346" s="48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</row>
    <row r="347" spans="1:30" ht="30" x14ac:dyDescent="0.4">
      <c r="A347" s="54"/>
      <c r="B347" s="48"/>
      <c r="D347" s="44"/>
      <c r="E347" s="55"/>
      <c r="F347" s="44"/>
      <c r="G347" s="48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</row>
    <row r="348" spans="1:30" ht="30" x14ac:dyDescent="0.4">
      <c r="A348" s="54"/>
      <c r="B348" s="48"/>
      <c r="D348" s="44"/>
      <c r="E348" s="55"/>
      <c r="F348" s="44"/>
      <c r="G348" s="48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</row>
    <row r="349" spans="1:30" ht="30" x14ac:dyDescent="0.4">
      <c r="A349" s="54"/>
      <c r="B349" s="48"/>
      <c r="D349" s="44"/>
      <c r="E349" s="55"/>
      <c r="F349" s="44"/>
      <c r="G349" s="48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</row>
    <row r="350" spans="1:30" ht="30" x14ac:dyDescent="0.4">
      <c r="A350" s="54"/>
      <c r="B350" s="48"/>
      <c r="D350" s="44"/>
      <c r="E350" s="55"/>
      <c r="F350" s="44"/>
      <c r="G350" s="48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</row>
    <row r="351" spans="1:30" ht="30" x14ac:dyDescent="0.4">
      <c r="A351" s="54"/>
      <c r="B351" s="48"/>
      <c r="D351" s="44"/>
      <c r="E351" s="55"/>
      <c r="F351" s="44"/>
      <c r="G351" s="48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</row>
    <row r="352" spans="1:30" ht="30" x14ac:dyDescent="0.4">
      <c r="A352" s="54"/>
      <c r="B352" s="48"/>
      <c r="D352" s="44"/>
      <c r="E352" s="55"/>
      <c r="F352" s="44"/>
      <c r="G352" s="48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</row>
    <row r="353" spans="1:30" ht="30" x14ac:dyDescent="0.4">
      <c r="A353" s="54"/>
      <c r="B353" s="48"/>
      <c r="D353" s="44"/>
      <c r="E353" s="55"/>
      <c r="F353" s="44"/>
      <c r="G353" s="48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</row>
    <row r="354" spans="1:30" ht="30" x14ac:dyDescent="0.4">
      <c r="A354" s="54"/>
      <c r="B354" s="48"/>
      <c r="D354" s="44"/>
      <c r="E354" s="55"/>
      <c r="F354" s="44"/>
      <c r="G354" s="48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</row>
    <row r="355" spans="1:30" ht="30" x14ac:dyDescent="0.4">
      <c r="A355" s="54"/>
      <c r="B355" s="48"/>
      <c r="D355" s="44"/>
      <c r="E355" s="55"/>
      <c r="F355" s="44"/>
      <c r="G355" s="48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</row>
    <row r="356" spans="1:30" ht="30" x14ac:dyDescent="0.4">
      <c r="A356" s="54"/>
      <c r="B356" s="48"/>
      <c r="D356" s="44"/>
      <c r="E356" s="55"/>
      <c r="F356" s="44"/>
      <c r="G356" s="48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</row>
    <row r="357" spans="1:30" ht="30" x14ac:dyDescent="0.4">
      <c r="A357" s="54"/>
      <c r="B357" s="48"/>
      <c r="D357" s="44"/>
      <c r="E357" s="55"/>
      <c r="F357" s="44"/>
      <c r="G357" s="48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</row>
    <row r="358" spans="1:30" ht="30" x14ac:dyDescent="0.4">
      <c r="A358" s="54"/>
      <c r="B358" s="48"/>
      <c r="D358" s="44"/>
      <c r="E358" s="55"/>
      <c r="F358" s="44"/>
      <c r="G358" s="48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</row>
    <row r="359" spans="1:30" ht="30" x14ac:dyDescent="0.4">
      <c r="A359" s="54"/>
      <c r="B359" s="48"/>
      <c r="D359" s="44"/>
      <c r="E359" s="55"/>
      <c r="F359" s="44"/>
      <c r="G359" s="48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</row>
    <row r="360" spans="1:30" ht="30" x14ac:dyDescent="0.4">
      <c r="A360" s="54"/>
      <c r="B360" s="48"/>
      <c r="D360" s="44"/>
      <c r="E360" s="55"/>
      <c r="F360" s="44"/>
      <c r="G360" s="48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</row>
    <row r="361" spans="1:30" ht="30" x14ac:dyDescent="0.4">
      <c r="A361" s="54"/>
      <c r="B361" s="48"/>
      <c r="D361" s="44"/>
      <c r="E361" s="55"/>
      <c r="F361" s="44"/>
      <c r="G361" s="48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</row>
    <row r="362" spans="1:30" ht="30" x14ac:dyDescent="0.4">
      <c r="A362" s="54"/>
      <c r="B362" s="48"/>
      <c r="D362" s="44"/>
      <c r="E362" s="55"/>
      <c r="F362" s="44"/>
      <c r="G362" s="48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</row>
    <row r="363" spans="1:30" ht="30" x14ac:dyDescent="0.4">
      <c r="A363" s="54"/>
      <c r="B363" s="48"/>
      <c r="D363" s="44"/>
      <c r="E363" s="55"/>
      <c r="F363" s="44"/>
      <c r="G363" s="48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</row>
    <row r="364" spans="1:30" ht="30" x14ac:dyDescent="0.4">
      <c r="A364" s="54"/>
      <c r="B364" s="48"/>
      <c r="D364" s="44"/>
      <c r="E364" s="55"/>
      <c r="F364" s="44"/>
      <c r="G364" s="48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</row>
    <row r="365" spans="1:30" ht="30" x14ac:dyDescent="0.4">
      <c r="A365" s="54"/>
      <c r="B365" s="48"/>
      <c r="D365" s="44"/>
      <c r="E365" s="55"/>
      <c r="F365" s="44"/>
      <c r="G365" s="48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</row>
    <row r="366" spans="1:30" ht="30" x14ac:dyDescent="0.4">
      <c r="A366" s="54"/>
      <c r="B366" s="48"/>
      <c r="D366" s="44"/>
      <c r="E366" s="55"/>
      <c r="F366" s="44"/>
      <c r="G366" s="48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</row>
    <row r="367" spans="1:30" ht="30" x14ac:dyDescent="0.4">
      <c r="A367" s="54"/>
      <c r="B367" s="48"/>
      <c r="D367" s="44"/>
      <c r="E367" s="55"/>
      <c r="F367" s="44"/>
      <c r="G367" s="48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</row>
    <row r="368" spans="1:30" ht="30" x14ac:dyDescent="0.4">
      <c r="A368" s="54"/>
      <c r="B368" s="48"/>
      <c r="D368" s="44"/>
      <c r="E368" s="55"/>
      <c r="F368" s="44"/>
      <c r="G368" s="48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</row>
    <row r="369" spans="1:30" ht="30" x14ac:dyDescent="0.4">
      <c r="A369" s="54"/>
      <c r="B369" s="48"/>
      <c r="D369" s="44"/>
      <c r="E369" s="55"/>
      <c r="F369" s="44"/>
      <c r="G369" s="48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</row>
    <row r="370" spans="1:30" ht="30" x14ac:dyDescent="0.4">
      <c r="A370" s="54"/>
      <c r="B370" s="48"/>
      <c r="D370" s="44"/>
      <c r="E370" s="55"/>
      <c r="F370" s="44"/>
      <c r="G370" s="48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</row>
    <row r="371" spans="1:30" ht="30" x14ac:dyDescent="0.4">
      <c r="A371" s="54"/>
      <c r="B371" s="48"/>
      <c r="D371" s="44"/>
      <c r="E371" s="55"/>
      <c r="F371" s="44"/>
      <c r="G371" s="48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</row>
    <row r="372" spans="1:30" ht="30" x14ac:dyDescent="0.4">
      <c r="A372" s="54"/>
      <c r="B372" s="48"/>
      <c r="D372" s="44"/>
      <c r="E372" s="55"/>
      <c r="F372" s="44"/>
      <c r="G372" s="48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</row>
    <row r="373" spans="1:30" ht="30" x14ac:dyDescent="0.4">
      <c r="A373" s="54"/>
      <c r="B373" s="48"/>
      <c r="D373" s="44"/>
      <c r="E373" s="55"/>
      <c r="F373" s="44"/>
      <c r="G373" s="48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</row>
    <row r="374" spans="1:30" ht="30" x14ac:dyDescent="0.4">
      <c r="A374" s="54"/>
      <c r="B374" s="48"/>
      <c r="D374" s="44"/>
      <c r="E374" s="55"/>
      <c r="F374" s="44"/>
      <c r="G374" s="48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</row>
    <row r="375" spans="1:30" ht="30" x14ac:dyDescent="0.4">
      <c r="A375" s="54"/>
      <c r="B375" s="48"/>
      <c r="D375" s="44"/>
      <c r="E375" s="55"/>
      <c r="F375" s="44"/>
      <c r="G375" s="48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</row>
    <row r="376" spans="1:30" ht="30" x14ac:dyDescent="0.4">
      <c r="A376" s="54"/>
      <c r="B376" s="48"/>
      <c r="D376" s="44"/>
      <c r="E376" s="55"/>
      <c r="F376" s="44"/>
      <c r="G376" s="48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</row>
    <row r="377" spans="1:30" ht="30" x14ac:dyDescent="0.4">
      <c r="A377" s="54"/>
      <c r="B377" s="48"/>
      <c r="D377" s="44"/>
      <c r="E377" s="55"/>
      <c r="F377" s="44"/>
      <c r="G377" s="48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</row>
    <row r="378" spans="1:30" ht="30" x14ac:dyDescent="0.4">
      <c r="A378" s="54"/>
      <c r="B378" s="48"/>
      <c r="D378" s="44"/>
      <c r="E378" s="55"/>
      <c r="F378" s="44"/>
      <c r="G378" s="48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</row>
    <row r="379" spans="1:30" ht="30" x14ac:dyDescent="0.4">
      <c r="A379" s="54"/>
      <c r="B379" s="48"/>
      <c r="D379" s="44"/>
      <c r="E379" s="55"/>
      <c r="F379" s="44"/>
      <c r="G379" s="48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</row>
    <row r="380" spans="1:30" ht="30" x14ac:dyDescent="0.4">
      <c r="A380" s="54"/>
      <c r="B380" s="48"/>
      <c r="D380" s="44"/>
      <c r="E380" s="55"/>
      <c r="F380" s="44"/>
      <c r="G380" s="48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</row>
    <row r="381" spans="1:30" ht="30" x14ac:dyDescent="0.4">
      <c r="A381" s="54"/>
      <c r="B381" s="48"/>
      <c r="D381" s="44"/>
      <c r="E381" s="55"/>
      <c r="F381" s="44"/>
      <c r="G381" s="48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</row>
    <row r="382" spans="1:30" ht="30" x14ac:dyDescent="0.4">
      <c r="A382" s="54"/>
      <c r="B382" s="48"/>
      <c r="D382" s="44"/>
      <c r="E382" s="55"/>
      <c r="F382" s="44"/>
      <c r="G382" s="48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</row>
    <row r="383" spans="1:30" ht="30" x14ac:dyDescent="0.4">
      <c r="A383" s="54"/>
      <c r="B383" s="48"/>
      <c r="D383" s="44"/>
      <c r="E383" s="55"/>
      <c r="F383" s="44"/>
      <c r="G383" s="48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</row>
    <row r="384" spans="1:30" ht="30" x14ac:dyDescent="0.4">
      <c r="A384" s="54"/>
      <c r="B384" s="48"/>
      <c r="D384" s="44"/>
      <c r="E384" s="55"/>
      <c r="F384" s="44"/>
      <c r="G384" s="48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</row>
    <row r="385" spans="1:30" ht="30" x14ac:dyDescent="0.4">
      <c r="A385" s="54"/>
      <c r="B385" s="48"/>
      <c r="D385" s="44"/>
      <c r="E385" s="55"/>
      <c r="F385" s="44"/>
      <c r="G385" s="48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</row>
    <row r="386" spans="1:30" ht="30" x14ac:dyDescent="0.4">
      <c r="A386" s="54"/>
      <c r="B386" s="48"/>
      <c r="D386" s="44"/>
      <c r="E386" s="55"/>
      <c r="F386" s="44"/>
      <c r="G386" s="48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</row>
    <row r="387" spans="1:30" ht="30" x14ac:dyDescent="0.4">
      <c r="A387" s="54"/>
      <c r="B387" s="48"/>
      <c r="D387" s="44"/>
      <c r="E387" s="55"/>
      <c r="F387" s="44"/>
      <c r="G387" s="48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</row>
    <row r="388" spans="1:30" ht="30" x14ac:dyDescent="0.4">
      <c r="A388" s="54"/>
      <c r="B388" s="48"/>
      <c r="D388" s="44"/>
      <c r="E388" s="55"/>
      <c r="F388" s="44"/>
      <c r="G388" s="48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</row>
    <row r="389" spans="1:30" ht="30" x14ac:dyDescent="0.4">
      <c r="A389" s="54"/>
      <c r="B389" s="48"/>
      <c r="D389" s="44"/>
      <c r="E389" s="55"/>
      <c r="F389" s="44"/>
      <c r="G389" s="48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</row>
    <row r="390" spans="1:30" ht="30" x14ac:dyDescent="0.4">
      <c r="A390" s="54"/>
      <c r="B390" s="48"/>
      <c r="D390" s="44"/>
      <c r="E390" s="55"/>
      <c r="F390" s="44"/>
      <c r="G390" s="48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</row>
    <row r="391" spans="1:30" ht="30" x14ac:dyDescent="0.4">
      <c r="A391" s="54"/>
      <c r="B391" s="48"/>
      <c r="D391" s="44"/>
      <c r="E391" s="55"/>
      <c r="F391" s="44"/>
      <c r="G391" s="48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</row>
    <row r="392" spans="1:30" ht="30" x14ac:dyDescent="0.4">
      <c r="A392" s="54"/>
      <c r="B392" s="48"/>
      <c r="D392" s="44"/>
      <c r="E392" s="55"/>
      <c r="F392" s="44"/>
      <c r="G392" s="48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</row>
    <row r="393" spans="1:30" ht="30" x14ac:dyDescent="0.4">
      <c r="A393" s="54"/>
      <c r="B393" s="48"/>
      <c r="D393" s="44"/>
      <c r="E393" s="55"/>
      <c r="F393" s="44"/>
      <c r="G393" s="48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</row>
    <row r="394" spans="1:30" ht="30" x14ac:dyDescent="0.4">
      <c r="A394" s="54"/>
      <c r="B394" s="48"/>
      <c r="D394" s="44"/>
      <c r="E394" s="55"/>
      <c r="F394" s="44"/>
      <c r="G394" s="48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</row>
    <row r="395" spans="1:30" ht="30" x14ac:dyDescent="0.4">
      <c r="A395" s="54"/>
      <c r="B395" s="48"/>
      <c r="D395" s="44"/>
      <c r="E395" s="55"/>
      <c r="F395" s="44"/>
      <c r="G395" s="48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</row>
    <row r="396" spans="1:30" ht="30" x14ac:dyDescent="0.4">
      <c r="A396" s="54"/>
      <c r="B396" s="48"/>
      <c r="D396" s="44"/>
      <c r="E396" s="55"/>
      <c r="F396" s="44"/>
      <c r="G396" s="48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</row>
    <row r="397" spans="1:30" ht="30" x14ac:dyDescent="0.4">
      <c r="A397" s="54"/>
      <c r="B397" s="48"/>
      <c r="D397" s="44"/>
      <c r="E397" s="55"/>
      <c r="F397" s="44"/>
      <c r="G397" s="48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</row>
    <row r="398" spans="1:30" ht="30" x14ac:dyDescent="0.4">
      <c r="A398" s="54"/>
      <c r="B398" s="48"/>
      <c r="D398" s="44"/>
      <c r="E398" s="55"/>
      <c r="F398" s="44"/>
      <c r="G398" s="48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</row>
    <row r="399" spans="1:30" ht="30" x14ac:dyDescent="0.4">
      <c r="A399" s="54"/>
      <c r="B399" s="48"/>
      <c r="D399" s="44"/>
      <c r="E399" s="55"/>
      <c r="F399" s="44"/>
      <c r="G399" s="48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</row>
    <row r="400" spans="1:30" ht="30" x14ac:dyDescent="0.4">
      <c r="A400" s="54"/>
      <c r="B400" s="48"/>
      <c r="D400" s="44"/>
      <c r="E400" s="55"/>
      <c r="F400" s="44"/>
      <c r="G400" s="48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</row>
    <row r="401" spans="1:30" ht="30" x14ac:dyDescent="0.4">
      <c r="A401" s="54"/>
      <c r="B401" s="48"/>
      <c r="D401" s="44"/>
      <c r="E401" s="55"/>
      <c r="F401" s="44"/>
      <c r="G401" s="48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</row>
    <row r="402" spans="1:30" ht="30" x14ac:dyDescent="0.4">
      <c r="A402" s="54"/>
      <c r="B402" s="48"/>
      <c r="D402" s="44"/>
      <c r="E402" s="55"/>
      <c r="F402" s="44"/>
      <c r="G402" s="48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</row>
    <row r="403" spans="1:30" ht="30" x14ac:dyDescent="0.4">
      <c r="A403" s="54"/>
      <c r="B403" s="48"/>
      <c r="D403" s="44"/>
      <c r="E403" s="55"/>
      <c r="F403" s="44"/>
      <c r="G403" s="48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</row>
    <row r="404" spans="1:30" ht="30" x14ac:dyDescent="0.4">
      <c r="A404" s="54"/>
      <c r="B404" s="48"/>
      <c r="D404" s="44"/>
      <c r="E404" s="55"/>
      <c r="F404" s="44"/>
      <c r="G404" s="48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</row>
    <row r="405" spans="1:30" ht="30" x14ac:dyDescent="0.4">
      <c r="A405" s="54"/>
      <c r="B405" s="48"/>
      <c r="D405" s="44"/>
      <c r="E405" s="55"/>
      <c r="F405" s="44"/>
      <c r="G405" s="48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</row>
    <row r="406" spans="1:30" ht="30" x14ac:dyDescent="0.4">
      <c r="A406" s="54"/>
      <c r="B406" s="48"/>
      <c r="D406" s="44"/>
      <c r="E406" s="55"/>
      <c r="F406" s="44"/>
      <c r="G406" s="48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</row>
    <row r="407" spans="1:30" ht="30" x14ac:dyDescent="0.4">
      <c r="A407" s="54"/>
      <c r="B407" s="48"/>
      <c r="D407" s="44"/>
      <c r="E407" s="55"/>
      <c r="F407" s="44"/>
      <c r="G407" s="48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</row>
    <row r="408" spans="1:30" ht="30" x14ac:dyDescent="0.4">
      <c r="A408" s="54"/>
      <c r="B408" s="48"/>
      <c r="D408" s="44"/>
      <c r="E408" s="55"/>
      <c r="F408" s="44"/>
      <c r="G408" s="48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</row>
    <row r="409" spans="1:30" ht="30" x14ac:dyDescent="0.4">
      <c r="A409" s="54"/>
      <c r="B409" s="48"/>
      <c r="D409" s="44"/>
      <c r="E409" s="55"/>
      <c r="F409" s="44"/>
      <c r="G409" s="48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</row>
    <row r="410" spans="1:30" ht="30" x14ac:dyDescent="0.4">
      <c r="A410" s="54"/>
      <c r="B410" s="48"/>
      <c r="D410" s="44"/>
      <c r="E410" s="55"/>
      <c r="F410" s="44"/>
      <c r="G410" s="48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</row>
    <row r="411" spans="1:30" ht="30" x14ac:dyDescent="0.4">
      <c r="A411" s="54"/>
      <c r="B411" s="48"/>
      <c r="D411" s="44"/>
      <c r="E411" s="55"/>
      <c r="F411" s="44"/>
      <c r="G411" s="48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</row>
    <row r="412" spans="1:30" ht="30" x14ac:dyDescent="0.4">
      <c r="A412" s="54"/>
      <c r="B412" s="48"/>
      <c r="D412" s="44"/>
      <c r="E412" s="55"/>
      <c r="F412" s="44"/>
      <c r="G412" s="48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</row>
    <row r="413" spans="1:30" ht="30" x14ac:dyDescent="0.4">
      <c r="A413" s="54"/>
      <c r="B413" s="48"/>
      <c r="D413" s="44"/>
      <c r="E413" s="55"/>
      <c r="F413" s="44"/>
      <c r="G413" s="48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</row>
    <row r="414" spans="1:30" ht="30" x14ac:dyDescent="0.4">
      <c r="A414" s="54"/>
      <c r="B414" s="48"/>
      <c r="D414" s="44"/>
      <c r="E414" s="55"/>
      <c r="F414" s="44"/>
      <c r="G414" s="48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</row>
    <row r="415" spans="1:30" ht="30" x14ac:dyDescent="0.4">
      <c r="A415" s="54"/>
      <c r="B415" s="48"/>
      <c r="D415" s="44"/>
      <c r="E415" s="55"/>
      <c r="F415" s="44"/>
      <c r="G415" s="48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</row>
    <row r="416" spans="1:30" ht="30" x14ac:dyDescent="0.4">
      <c r="A416" s="54"/>
      <c r="B416" s="48"/>
      <c r="D416" s="44"/>
      <c r="E416" s="55"/>
      <c r="F416" s="44"/>
      <c r="G416" s="48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</row>
    <row r="417" spans="1:30" ht="30" x14ac:dyDescent="0.4">
      <c r="A417" s="54"/>
      <c r="B417" s="48"/>
      <c r="D417" s="44"/>
      <c r="E417" s="55"/>
      <c r="F417" s="44"/>
      <c r="G417" s="48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</row>
    <row r="418" spans="1:30" ht="30" x14ac:dyDescent="0.4">
      <c r="A418" s="54"/>
      <c r="B418" s="48"/>
      <c r="D418" s="44"/>
      <c r="E418" s="55"/>
      <c r="F418" s="44"/>
      <c r="G418" s="48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</row>
    <row r="419" spans="1:30" ht="30" x14ac:dyDescent="0.4">
      <c r="A419" s="54"/>
      <c r="B419" s="48"/>
      <c r="D419" s="44"/>
      <c r="E419" s="55"/>
      <c r="F419" s="44"/>
      <c r="G419" s="48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</row>
    <row r="420" spans="1:30" ht="30" x14ac:dyDescent="0.4">
      <c r="A420" s="54"/>
      <c r="B420" s="48"/>
      <c r="D420" s="44"/>
      <c r="E420" s="55"/>
      <c r="F420" s="44"/>
      <c r="G420" s="48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</row>
    <row r="421" spans="1:30" ht="30" x14ac:dyDescent="0.4">
      <c r="A421" s="54"/>
      <c r="B421" s="48"/>
      <c r="D421" s="44"/>
      <c r="E421" s="55"/>
      <c r="F421" s="44"/>
      <c r="G421" s="48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</row>
    <row r="422" spans="1:30" ht="30" x14ac:dyDescent="0.4">
      <c r="A422" s="54"/>
      <c r="B422" s="48"/>
      <c r="D422" s="44"/>
      <c r="E422" s="55"/>
      <c r="F422" s="44"/>
      <c r="G422" s="48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</row>
    <row r="423" spans="1:30" ht="30" x14ac:dyDescent="0.4">
      <c r="A423" s="54"/>
      <c r="B423" s="48"/>
      <c r="D423" s="44"/>
      <c r="E423" s="55"/>
      <c r="F423" s="44"/>
      <c r="G423" s="48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</row>
    <row r="424" spans="1:30" ht="30" x14ac:dyDescent="0.4">
      <c r="A424" s="54"/>
      <c r="B424" s="48"/>
      <c r="D424" s="44"/>
      <c r="E424" s="55"/>
      <c r="F424" s="44"/>
      <c r="G424" s="48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</row>
    <row r="425" spans="1:30" ht="30" x14ac:dyDescent="0.4">
      <c r="A425" s="54"/>
      <c r="B425" s="48"/>
      <c r="D425" s="44"/>
      <c r="E425" s="55"/>
      <c r="F425" s="44"/>
      <c r="G425" s="48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</row>
    <row r="426" spans="1:30" ht="30" x14ac:dyDescent="0.4">
      <c r="A426" s="54"/>
      <c r="B426" s="48"/>
      <c r="D426" s="44"/>
      <c r="E426" s="55"/>
      <c r="F426" s="44"/>
      <c r="G426" s="48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</row>
    <row r="427" spans="1:30" ht="30" x14ac:dyDescent="0.4">
      <c r="A427" s="54"/>
      <c r="B427" s="48"/>
      <c r="D427" s="44"/>
      <c r="E427" s="55"/>
      <c r="F427" s="44"/>
      <c r="G427" s="48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</row>
    <row r="428" spans="1:30" ht="30" x14ac:dyDescent="0.4">
      <c r="A428" s="54"/>
      <c r="B428" s="48"/>
      <c r="D428" s="44"/>
      <c r="E428" s="55"/>
      <c r="F428" s="44"/>
      <c r="G428" s="48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</row>
    <row r="429" spans="1:30" ht="30" x14ac:dyDescent="0.4">
      <c r="A429" s="54"/>
      <c r="B429" s="48"/>
      <c r="D429" s="44"/>
      <c r="E429" s="55"/>
      <c r="F429" s="44"/>
      <c r="G429" s="48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</row>
    <row r="430" spans="1:30" ht="30" x14ac:dyDescent="0.4">
      <c r="A430" s="54"/>
      <c r="B430" s="48"/>
      <c r="D430" s="44"/>
      <c r="E430" s="55"/>
      <c r="F430" s="44"/>
      <c r="G430" s="48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</row>
    <row r="431" spans="1:30" ht="30" x14ac:dyDescent="0.4">
      <c r="A431" s="54"/>
      <c r="B431" s="48"/>
      <c r="D431" s="44"/>
      <c r="E431" s="55"/>
      <c r="F431" s="44"/>
      <c r="G431" s="48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</row>
    <row r="432" spans="1:30" ht="30" x14ac:dyDescent="0.4">
      <c r="A432" s="54"/>
      <c r="B432" s="48"/>
      <c r="D432" s="44"/>
      <c r="E432" s="55"/>
      <c r="F432" s="44"/>
      <c r="G432" s="48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</row>
    <row r="433" spans="1:30" ht="30" x14ac:dyDescent="0.4">
      <c r="A433" s="54"/>
      <c r="B433" s="48"/>
      <c r="D433" s="44"/>
      <c r="E433" s="55"/>
      <c r="F433" s="44"/>
      <c r="G433" s="48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</row>
    <row r="434" spans="1:30" ht="30" x14ac:dyDescent="0.4">
      <c r="A434" s="54"/>
      <c r="B434" s="48"/>
      <c r="D434" s="44"/>
      <c r="E434" s="55"/>
      <c r="F434" s="44"/>
      <c r="G434" s="48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</row>
    <row r="435" spans="1:30" ht="30" x14ac:dyDescent="0.4">
      <c r="A435" s="54"/>
      <c r="B435" s="48"/>
      <c r="D435" s="44"/>
      <c r="E435" s="55"/>
      <c r="F435" s="44"/>
      <c r="G435" s="48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</row>
    <row r="436" spans="1:30" ht="30" x14ac:dyDescent="0.4">
      <c r="A436" s="54"/>
      <c r="B436" s="48"/>
      <c r="D436" s="44"/>
      <c r="E436" s="55"/>
      <c r="F436" s="44"/>
      <c r="G436" s="48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</row>
    <row r="437" spans="1:30" ht="30" x14ac:dyDescent="0.4">
      <c r="A437" s="54"/>
      <c r="B437" s="48"/>
      <c r="D437" s="44"/>
      <c r="E437" s="55"/>
      <c r="F437" s="44"/>
      <c r="G437" s="48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</row>
    <row r="438" spans="1:30" ht="30" x14ac:dyDescent="0.4">
      <c r="A438" s="54"/>
      <c r="B438" s="48"/>
      <c r="D438" s="44"/>
      <c r="E438" s="55"/>
      <c r="F438" s="44"/>
      <c r="G438" s="48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</row>
    <row r="439" spans="1:30" ht="30" x14ac:dyDescent="0.4">
      <c r="A439" s="54"/>
      <c r="B439" s="48"/>
      <c r="D439" s="44"/>
      <c r="E439" s="55"/>
      <c r="F439" s="44"/>
      <c r="G439" s="48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</row>
    <row r="440" spans="1:30" ht="30" x14ac:dyDescent="0.4">
      <c r="A440" s="54"/>
      <c r="B440" s="48"/>
      <c r="D440" s="44"/>
      <c r="E440" s="55"/>
      <c r="F440" s="44"/>
      <c r="G440" s="48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</row>
    <row r="441" spans="1:30" ht="30" x14ac:dyDescent="0.4">
      <c r="A441" s="54"/>
      <c r="B441" s="48"/>
      <c r="D441" s="44"/>
      <c r="E441" s="55"/>
      <c r="F441" s="44"/>
      <c r="G441" s="48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</row>
    <row r="442" spans="1:30" ht="30" x14ac:dyDescent="0.4">
      <c r="A442" s="54"/>
      <c r="B442" s="48"/>
      <c r="D442" s="44"/>
      <c r="E442" s="55"/>
      <c r="F442" s="44"/>
      <c r="G442" s="48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</row>
    <row r="443" spans="1:30" ht="30" x14ac:dyDescent="0.4">
      <c r="A443" s="54"/>
      <c r="B443" s="48"/>
      <c r="D443" s="44"/>
      <c r="E443" s="55"/>
      <c r="F443" s="44"/>
      <c r="G443" s="48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</row>
    <row r="444" spans="1:30" ht="30" x14ac:dyDescent="0.4">
      <c r="A444" s="54"/>
      <c r="B444" s="48"/>
      <c r="D444" s="44"/>
      <c r="E444" s="55"/>
      <c r="F444" s="44"/>
      <c r="G444" s="48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</row>
    <row r="445" spans="1:30" ht="30" x14ac:dyDescent="0.4">
      <c r="A445" s="54"/>
      <c r="B445" s="48"/>
      <c r="D445" s="44"/>
      <c r="E445" s="55"/>
      <c r="F445" s="44"/>
      <c r="G445" s="48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</row>
    <row r="446" spans="1:30" ht="30" x14ac:dyDescent="0.4">
      <c r="A446" s="54"/>
      <c r="B446" s="48"/>
      <c r="D446" s="44"/>
      <c r="E446" s="55"/>
      <c r="F446" s="44"/>
      <c r="G446" s="48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</row>
    <row r="447" spans="1:30" ht="30" x14ac:dyDescent="0.4">
      <c r="A447" s="54"/>
      <c r="B447" s="48"/>
      <c r="D447" s="44"/>
      <c r="E447" s="55"/>
      <c r="F447" s="44"/>
      <c r="G447" s="48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</row>
    <row r="448" spans="1:30" ht="30" x14ac:dyDescent="0.4">
      <c r="A448" s="54"/>
      <c r="B448" s="48"/>
      <c r="D448" s="44"/>
      <c r="E448" s="55"/>
      <c r="F448" s="44"/>
      <c r="G448" s="48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</row>
    <row r="449" spans="1:30" ht="30" x14ac:dyDescent="0.4">
      <c r="A449" s="54"/>
      <c r="B449" s="48"/>
      <c r="D449" s="44"/>
      <c r="E449" s="55"/>
      <c r="F449" s="44"/>
      <c r="G449" s="48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</row>
    <row r="450" spans="1:30" ht="30" x14ac:dyDescent="0.4">
      <c r="A450" s="54"/>
      <c r="B450" s="48"/>
      <c r="D450" s="44"/>
      <c r="E450" s="55"/>
      <c r="F450" s="44"/>
      <c r="G450" s="48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</row>
    <row r="451" spans="1:30" ht="30" x14ac:dyDescent="0.4">
      <c r="A451" s="54"/>
      <c r="B451" s="48"/>
      <c r="D451" s="44"/>
      <c r="E451" s="55"/>
      <c r="F451" s="44"/>
      <c r="G451" s="48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</row>
    <row r="452" spans="1:30" ht="30" x14ac:dyDescent="0.4">
      <c r="A452" s="54"/>
      <c r="B452" s="48"/>
      <c r="D452" s="44"/>
      <c r="E452" s="55"/>
      <c r="F452" s="44"/>
      <c r="G452" s="48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</row>
    <row r="453" spans="1:30" ht="30" x14ac:dyDescent="0.4">
      <c r="A453" s="54"/>
      <c r="B453" s="48"/>
      <c r="D453" s="44"/>
      <c r="E453" s="55"/>
      <c r="F453" s="44"/>
      <c r="G453" s="48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</row>
    <row r="454" spans="1:30" ht="30" x14ac:dyDescent="0.4">
      <c r="A454" s="54"/>
      <c r="B454" s="48"/>
      <c r="D454" s="44"/>
      <c r="E454" s="55"/>
      <c r="F454" s="44"/>
      <c r="G454" s="48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</row>
    <row r="455" spans="1:30" ht="30" x14ac:dyDescent="0.4">
      <c r="A455" s="54"/>
      <c r="B455" s="48"/>
      <c r="D455" s="44"/>
      <c r="E455" s="55"/>
      <c r="F455" s="44"/>
      <c r="G455" s="48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</row>
    <row r="456" spans="1:30" ht="30" x14ac:dyDescent="0.4">
      <c r="A456" s="54"/>
      <c r="B456" s="48"/>
      <c r="D456" s="44"/>
      <c r="E456" s="55"/>
      <c r="F456" s="44"/>
      <c r="G456" s="48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</row>
    <row r="457" spans="1:30" ht="30" x14ac:dyDescent="0.4">
      <c r="A457" s="54"/>
      <c r="B457" s="48"/>
      <c r="D457" s="44"/>
      <c r="E457" s="55"/>
      <c r="F457" s="44"/>
      <c r="G457" s="48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</row>
    <row r="458" spans="1:30" ht="30" x14ac:dyDescent="0.4">
      <c r="A458" s="54"/>
      <c r="B458" s="48"/>
      <c r="D458" s="44"/>
      <c r="E458" s="55"/>
      <c r="F458" s="44"/>
      <c r="G458" s="48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</row>
    <row r="459" spans="1:30" ht="30" x14ac:dyDescent="0.4">
      <c r="A459" s="54"/>
      <c r="B459" s="48"/>
      <c r="D459" s="44"/>
      <c r="E459" s="55"/>
      <c r="F459" s="44"/>
      <c r="G459" s="48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</row>
    <row r="460" spans="1:30" ht="30" x14ac:dyDescent="0.4">
      <c r="A460" s="54"/>
      <c r="B460" s="48"/>
      <c r="D460" s="44"/>
      <c r="E460" s="55"/>
      <c r="F460" s="44"/>
      <c r="G460" s="48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</row>
    <row r="461" spans="1:30" ht="30" x14ac:dyDescent="0.4">
      <c r="A461" s="54"/>
      <c r="B461" s="48"/>
      <c r="D461" s="44"/>
      <c r="E461" s="55"/>
      <c r="F461" s="44"/>
      <c r="G461" s="48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</row>
    <row r="462" spans="1:30" ht="30" x14ac:dyDescent="0.4">
      <c r="A462" s="54"/>
      <c r="B462" s="48"/>
      <c r="D462" s="44"/>
      <c r="E462" s="55"/>
      <c r="F462" s="44"/>
      <c r="G462" s="48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</row>
    <row r="463" spans="1:30" ht="30" x14ac:dyDescent="0.4">
      <c r="A463" s="54"/>
      <c r="B463" s="48"/>
      <c r="D463" s="44"/>
      <c r="E463" s="55"/>
      <c r="F463" s="44"/>
      <c r="G463" s="48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</row>
    <row r="464" spans="1:30" ht="30" x14ac:dyDescent="0.4">
      <c r="A464" s="54"/>
      <c r="B464" s="48"/>
      <c r="D464" s="44"/>
      <c r="E464" s="55"/>
      <c r="F464" s="44"/>
      <c r="G464" s="48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</row>
    <row r="465" spans="1:30" ht="30" x14ac:dyDescent="0.4">
      <c r="A465" s="54"/>
      <c r="B465" s="48"/>
      <c r="D465" s="44"/>
      <c r="E465" s="55"/>
      <c r="F465" s="44"/>
      <c r="G465" s="48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</row>
    <row r="466" spans="1:30" ht="30" x14ac:dyDescent="0.4">
      <c r="A466" s="54"/>
      <c r="B466" s="48"/>
      <c r="D466" s="44"/>
      <c r="E466" s="55"/>
      <c r="F466" s="44"/>
      <c r="G466" s="48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</row>
    <row r="467" spans="1:30" ht="30" x14ac:dyDescent="0.4">
      <c r="A467" s="54"/>
      <c r="B467" s="48"/>
      <c r="D467" s="44"/>
      <c r="E467" s="55"/>
      <c r="F467" s="44"/>
      <c r="G467" s="48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</row>
    <row r="468" spans="1:30" ht="30" x14ac:dyDescent="0.4">
      <c r="A468" s="54"/>
      <c r="B468" s="48"/>
      <c r="D468" s="44"/>
      <c r="E468" s="55"/>
      <c r="F468" s="44"/>
      <c r="G468" s="48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</row>
    <row r="469" spans="1:30" ht="30" x14ac:dyDescent="0.4">
      <c r="A469" s="54"/>
      <c r="B469" s="48"/>
      <c r="D469" s="44"/>
      <c r="E469" s="55"/>
      <c r="F469" s="44"/>
      <c r="G469" s="48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</row>
    <row r="470" spans="1:30" ht="30" x14ac:dyDescent="0.4">
      <c r="A470" s="54"/>
      <c r="B470" s="48"/>
      <c r="D470" s="44"/>
      <c r="E470" s="55"/>
      <c r="F470" s="44"/>
      <c r="G470" s="48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</row>
    <row r="471" spans="1:30" ht="30" x14ac:dyDescent="0.4">
      <c r="A471" s="54"/>
      <c r="B471" s="48"/>
      <c r="D471" s="44"/>
      <c r="E471" s="55"/>
      <c r="F471" s="44"/>
      <c r="G471" s="48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</row>
    <row r="472" spans="1:30" ht="30" x14ac:dyDescent="0.4">
      <c r="A472" s="54"/>
      <c r="B472" s="48"/>
      <c r="D472" s="44"/>
      <c r="E472" s="55"/>
      <c r="F472" s="44"/>
      <c r="G472" s="48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</row>
    <row r="473" spans="1:30" ht="30" x14ac:dyDescent="0.4">
      <c r="A473" s="54"/>
      <c r="B473" s="48"/>
      <c r="D473" s="44"/>
      <c r="E473" s="55"/>
      <c r="F473" s="44"/>
      <c r="G473" s="48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</row>
    <row r="474" spans="1:30" ht="30" x14ac:dyDescent="0.4">
      <c r="A474" s="54"/>
      <c r="B474" s="48"/>
      <c r="D474" s="44"/>
      <c r="E474" s="55"/>
      <c r="F474" s="44"/>
      <c r="G474" s="48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</row>
    <row r="475" spans="1:30" ht="30" x14ac:dyDescent="0.4">
      <c r="A475" s="54"/>
      <c r="B475" s="48"/>
      <c r="D475" s="44"/>
      <c r="E475" s="55"/>
      <c r="F475" s="44"/>
      <c r="G475" s="48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</row>
    <row r="476" spans="1:30" ht="30" x14ac:dyDescent="0.4">
      <c r="A476" s="54"/>
      <c r="B476" s="48"/>
      <c r="D476" s="44"/>
      <c r="E476" s="55"/>
      <c r="F476" s="44"/>
      <c r="G476" s="48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</row>
    <row r="477" spans="1:30" ht="30" x14ac:dyDescent="0.4">
      <c r="A477" s="54"/>
      <c r="B477" s="48"/>
      <c r="D477" s="44"/>
      <c r="E477" s="55"/>
      <c r="F477" s="44"/>
      <c r="G477" s="48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</row>
    <row r="478" spans="1:30" ht="30" x14ac:dyDescent="0.4">
      <c r="A478" s="54"/>
      <c r="B478" s="48"/>
      <c r="D478" s="44"/>
      <c r="E478" s="55"/>
      <c r="F478" s="44"/>
      <c r="G478" s="48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</row>
    <row r="479" spans="1:30" ht="30" x14ac:dyDescent="0.4">
      <c r="A479" s="54"/>
      <c r="B479" s="48"/>
      <c r="D479" s="44"/>
      <c r="E479" s="55"/>
      <c r="F479" s="44"/>
      <c r="G479" s="48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</row>
    <row r="480" spans="1:30" ht="30" x14ac:dyDescent="0.4">
      <c r="A480" s="54"/>
      <c r="B480" s="48"/>
      <c r="D480" s="44"/>
      <c r="E480" s="55"/>
      <c r="F480" s="44"/>
      <c r="G480" s="48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</row>
    <row r="481" spans="1:30" ht="30" x14ac:dyDescent="0.4">
      <c r="A481" s="54"/>
      <c r="B481" s="48"/>
      <c r="D481" s="44"/>
      <c r="E481" s="55"/>
      <c r="F481" s="44"/>
      <c r="G481" s="48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</row>
    <row r="482" spans="1:30" ht="30" x14ac:dyDescent="0.4">
      <c r="A482" s="54"/>
      <c r="B482" s="48"/>
      <c r="D482" s="44"/>
      <c r="E482" s="55"/>
      <c r="F482" s="44"/>
      <c r="G482" s="48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</row>
    <row r="483" spans="1:30" ht="30" x14ac:dyDescent="0.4">
      <c r="A483" s="54"/>
      <c r="B483" s="48"/>
      <c r="D483" s="44"/>
      <c r="E483" s="55"/>
      <c r="F483" s="44"/>
      <c r="G483" s="48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</row>
    <row r="484" spans="1:30" ht="30" x14ac:dyDescent="0.4">
      <c r="A484" s="54"/>
      <c r="B484" s="48"/>
      <c r="D484" s="44"/>
      <c r="E484" s="55"/>
      <c r="F484" s="44"/>
      <c r="G484" s="48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</row>
    <row r="485" spans="1:30" ht="30" x14ac:dyDescent="0.4">
      <c r="A485" s="54"/>
      <c r="B485" s="48"/>
      <c r="D485" s="44"/>
      <c r="E485" s="55"/>
      <c r="F485" s="44"/>
      <c r="G485" s="48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</row>
    <row r="486" spans="1:30" ht="30" x14ac:dyDescent="0.4">
      <c r="A486" s="54"/>
      <c r="B486" s="48"/>
      <c r="D486" s="44"/>
      <c r="E486" s="55"/>
      <c r="F486" s="44"/>
      <c r="G486" s="48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</row>
    <row r="487" spans="1:30" ht="30" x14ac:dyDescent="0.4">
      <c r="A487" s="54"/>
      <c r="B487" s="48"/>
      <c r="D487" s="44"/>
      <c r="E487" s="55"/>
      <c r="F487" s="44"/>
      <c r="G487" s="48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</row>
    <row r="488" spans="1:30" ht="30" x14ac:dyDescent="0.4">
      <c r="A488" s="54"/>
      <c r="B488" s="48"/>
      <c r="D488" s="44"/>
      <c r="E488" s="55"/>
      <c r="F488" s="44"/>
      <c r="G488" s="48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</row>
    <row r="489" spans="1:30" ht="30" x14ac:dyDescent="0.4">
      <c r="A489" s="54"/>
      <c r="B489" s="48"/>
      <c r="D489" s="44"/>
      <c r="E489" s="55"/>
      <c r="F489" s="44"/>
      <c r="G489" s="48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</row>
    <row r="490" spans="1:30" ht="30" x14ac:dyDescent="0.4">
      <c r="A490" s="54"/>
      <c r="B490" s="48"/>
      <c r="D490" s="44"/>
      <c r="E490" s="55"/>
      <c r="F490" s="44"/>
      <c r="G490" s="48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</row>
    <row r="491" spans="1:30" ht="30" x14ac:dyDescent="0.4">
      <c r="A491" s="54"/>
      <c r="B491" s="48"/>
      <c r="D491" s="44"/>
      <c r="E491" s="55"/>
      <c r="F491" s="44"/>
      <c r="G491" s="48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</row>
    <row r="492" spans="1:30" ht="30" x14ac:dyDescent="0.4">
      <c r="A492" s="54"/>
      <c r="B492" s="48"/>
      <c r="D492" s="44"/>
      <c r="E492" s="55"/>
      <c r="F492" s="44"/>
      <c r="G492" s="48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</row>
    <row r="493" spans="1:30" ht="30" x14ac:dyDescent="0.4">
      <c r="A493" s="54"/>
      <c r="B493" s="48"/>
      <c r="D493" s="44"/>
      <c r="E493" s="55"/>
      <c r="F493" s="44"/>
      <c r="G493" s="48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</row>
    <row r="494" spans="1:30" ht="30" x14ac:dyDescent="0.4">
      <c r="A494" s="54"/>
      <c r="B494" s="48"/>
      <c r="D494" s="44"/>
      <c r="E494" s="55"/>
      <c r="F494" s="44"/>
      <c r="G494" s="48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</row>
    <row r="495" spans="1:30" ht="30" x14ac:dyDescent="0.4">
      <c r="A495" s="54"/>
      <c r="B495" s="48"/>
      <c r="D495" s="44"/>
      <c r="E495" s="55"/>
      <c r="F495" s="44"/>
      <c r="G495" s="48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</row>
    <row r="496" spans="1:30" ht="30" x14ac:dyDescent="0.4">
      <c r="A496" s="54"/>
      <c r="B496" s="48"/>
      <c r="D496" s="44"/>
      <c r="E496" s="55"/>
      <c r="F496" s="44"/>
      <c r="G496" s="48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</row>
    <row r="497" spans="1:30" ht="30" x14ac:dyDescent="0.4">
      <c r="A497" s="54"/>
      <c r="B497" s="48"/>
      <c r="D497" s="44"/>
      <c r="E497" s="55"/>
      <c r="F497" s="44"/>
      <c r="G497" s="48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</row>
    <row r="498" spans="1:30" ht="30" x14ac:dyDescent="0.4">
      <c r="A498" s="54"/>
      <c r="B498" s="48"/>
      <c r="D498" s="44"/>
      <c r="E498" s="55"/>
      <c r="F498" s="44"/>
      <c r="G498" s="48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</row>
    <row r="499" spans="1:30" ht="30" x14ac:dyDescent="0.4">
      <c r="A499" s="54"/>
      <c r="B499" s="48"/>
      <c r="D499" s="44"/>
      <c r="E499" s="55"/>
      <c r="F499" s="44"/>
      <c r="G499" s="48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</row>
    <row r="500" spans="1:30" ht="30" x14ac:dyDescent="0.4">
      <c r="A500" s="54"/>
      <c r="B500" s="48"/>
      <c r="D500" s="44"/>
      <c r="E500" s="55"/>
      <c r="F500" s="44"/>
      <c r="G500" s="48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</row>
    <row r="501" spans="1:30" ht="30" x14ac:dyDescent="0.4">
      <c r="A501" s="54"/>
      <c r="B501" s="48"/>
      <c r="D501" s="44"/>
      <c r="E501" s="55"/>
      <c r="F501" s="44"/>
      <c r="G501" s="48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</row>
    <row r="502" spans="1:30" ht="30" x14ac:dyDescent="0.4">
      <c r="A502" s="54"/>
      <c r="B502" s="48"/>
      <c r="D502" s="44"/>
      <c r="E502" s="55"/>
      <c r="F502" s="44"/>
      <c r="G502" s="48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</row>
    <row r="503" spans="1:30" ht="30" x14ac:dyDescent="0.4">
      <c r="A503" s="54"/>
      <c r="B503" s="48"/>
      <c r="D503" s="44"/>
      <c r="E503" s="55"/>
      <c r="F503" s="44"/>
      <c r="G503" s="48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</row>
    <row r="504" spans="1:30" ht="30" x14ac:dyDescent="0.4">
      <c r="A504" s="54"/>
      <c r="B504" s="48"/>
      <c r="D504" s="44"/>
      <c r="E504" s="55"/>
      <c r="F504" s="44"/>
      <c r="G504" s="48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</row>
    <row r="505" spans="1:30" ht="30" x14ac:dyDescent="0.4">
      <c r="A505" s="54"/>
      <c r="B505" s="48"/>
      <c r="D505" s="44"/>
      <c r="E505" s="55"/>
      <c r="F505" s="44"/>
      <c r="G505" s="48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</row>
    <row r="506" spans="1:30" ht="30" x14ac:dyDescent="0.4">
      <c r="A506" s="54"/>
      <c r="B506" s="48"/>
      <c r="D506" s="44"/>
      <c r="E506" s="55"/>
      <c r="F506" s="44"/>
      <c r="G506" s="48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</row>
    <row r="507" spans="1:30" ht="30" x14ac:dyDescent="0.4">
      <c r="A507" s="54"/>
      <c r="B507" s="48"/>
      <c r="D507" s="44"/>
      <c r="E507" s="55"/>
      <c r="F507" s="44"/>
      <c r="G507" s="48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</row>
    <row r="508" spans="1:30" ht="30" x14ac:dyDescent="0.4">
      <c r="A508" s="54"/>
      <c r="B508" s="48"/>
      <c r="D508" s="44"/>
      <c r="E508" s="55"/>
      <c r="F508" s="44"/>
      <c r="G508" s="48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</row>
    <row r="509" spans="1:30" ht="30" x14ac:dyDescent="0.4">
      <c r="A509" s="54"/>
      <c r="B509" s="48"/>
      <c r="D509" s="44"/>
      <c r="E509" s="55"/>
      <c r="F509" s="44"/>
      <c r="G509" s="48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</row>
    <row r="510" spans="1:30" ht="30" x14ac:dyDescent="0.4">
      <c r="A510" s="54"/>
      <c r="B510" s="48"/>
      <c r="D510" s="44"/>
      <c r="E510" s="55"/>
      <c r="F510" s="44"/>
      <c r="G510" s="48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</row>
    <row r="511" spans="1:30" ht="30" x14ac:dyDescent="0.4">
      <c r="A511" s="54"/>
      <c r="B511" s="48"/>
      <c r="D511" s="44"/>
      <c r="E511" s="55"/>
      <c r="F511" s="44"/>
      <c r="G511" s="48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</row>
    <row r="512" spans="1:30" ht="30" x14ac:dyDescent="0.4">
      <c r="A512" s="54"/>
      <c r="B512" s="48"/>
      <c r="D512" s="44"/>
      <c r="E512" s="55"/>
      <c r="F512" s="44"/>
      <c r="G512" s="48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</row>
    <row r="513" spans="1:30" ht="30" x14ac:dyDescent="0.4">
      <c r="A513" s="54"/>
      <c r="B513" s="48"/>
      <c r="D513" s="44"/>
      <c r="E513" s="55"/>
      <c r="F513" s="44"/>
      <c r="G513" s="48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</row>
    <row r="514" spans="1:30" ht="30" x14ac:dyDescent="0.4">
      <c r="A514" s="54"/>
      <c r="B514" s="48"/>
      <c r="D514" s="44"/>
      <c r="E514" s="55"/>
      <c r="F514" s="44"/>
      <c r="G514" s="48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</row>
    <row r="515" spans="1:30" ht="30" x14ac:dyDescent="0.4">
      <c r="A515" s="54"/>
      <c r="B515" s="48"/>
      <c r="D515" s="44"/>
      <c r="E515" s="55"/>
      <c r="F515" s="44"/>
      <c r="G515" s="48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</row>
    <row r="516" spans="1:30" ht="30" x14ac:dyDescent="0.4">
      <c r="A516" s="54"/>
      <c r="B516" s="48"/>
      <c r="D516" s="44"/>
      <c r="E516" s="55"/>
      <c r="F516" s="44"/>
      <c r="G516" s="48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</row>
    <row r="517" spans="1:30" ht="30" x14ac:dyDescent="0.4">
      <c r="A517" s="54"/>
      <c r="B517" s="48"/>
      <c r="D517" s="44"/>
      <c r="E517" s="55"/>
      <c r="F517" s="44"/>
      <c r="G517" s="48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</row>
    <row r="518" spans="1:30" ht="30" x14ac:dyDescent="0.4">
      <c r="A518" s="54"/>
      <c r="B518" s="48"/>
      <c r="D518" s="44"/>
      <c r="E518" s="55"/>
      <c r="F518" s="44"/>
      <c r="G518" s="48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</row>
    <row r="519" spans="1:30" ht="30" x14ac:dyDescent="0.4">
      <c r="A519" s="54"/>
      <c r="B519" s="48"/>
      <c r="D519" s="44"/>
      <c r="E519" s="55"/>
      <c r="F519" s="44"/>
      <c r="G519" s="48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</row>
    <row r="520" spans="1:30" ht="30" x14ac:dyDescent="0.4">
      <c r="A520" s="54"/>
      <c r="B520" s="48"/>
      <c r="D520" s="44"/>
      <c r="E520" s="55"/>
      <c r="F520" s="44"/>
      <c r="G520" s="48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</row>
    <row r="521" spans="1:30" ht="30" x14ac:dyDescent="0.4">
      <c r="A521" s="54"/>
      <c r="B521" s="48"/>
      <c r="D521" s="44"/>
      <c r="E521" s="55"/>
      <c r="F521" s="44"/>
      <c r="G521" s="48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</row>
    <row r="522" spans="1:30" ht="30" x14ac:dyDescent="0.4">
      <c r="A522" s="54"/>
      <c r="B522" s="48"/>
      <c r="D522" s="44"/>
      <c r="E522" s="55"/>
      <c r="F522" s="44"/>
      <c r="G522" s="48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</row>
    <row r="523" spans="1:30" ht="30" x14ac:dyDescent="0.4">
      <c r="A523" s="54"/>
      <c r="B523" s="48"/>
      <c r="D523" s="44"/>
      <c r="E523" s="55"/>
      <c r="F523" s="44"/>
      <c r="G523" s="48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</row>
    <row r="524" spans="1:30" ht="30" x14ac:dyDescent="0.4">
      <c r="A524" s="54"/>
      <c r="B524" s="48"/>
      <c r="D524" s="44"/>
      <c r="E524" s="55"/>
      <c r="F524" s="44"/>
      <c r="G524" s="48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</row>
    <row r="525" spans="1:30" ht="30" x14ac:dyDescent="0.4">
      <c r="A525" s="54"/>
      <c r="B525" s="48"/>
      <c r="D525" s="44"/>
      <c r="E525" s="55"/>
      <c r="F525" s="44"/>
      <c r="G525" s="48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</row>
    <row r="526" spans="1:30" ht="30" x14ac:dyDescent="0.4">
      <c r="A526" s="54"/>
      <c r="B526" s="48"/>
      <c r="D526" s="44"/>
      <c r="E526" s="55"/>
      <c r="F526" s="44"/>
      <c r="G526" s="48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</row>
    <row r="527" spans="1:30" ht="30" x14ac:dyDescent="0.4">
      <c r="A527" s="54"/>
      <c r="B527" s="48"/>
      <c r="D527" s="44"/>
      <c r="E527" s="55"/>
      <c r="F527" s="44"/>
      <c r="G527" s="48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</row>
    <row r="528" spans="1:30" ht="30" x14ac:dyDescent="0.4">
      <c r="A528" s="54"/>
      <c r="B528" s="48"/>
      <c r="D528" s="44"/>
      <c r="E528" s="55"/>
      <c r="F528" s="44"/>
      <c r="G528" s="48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</row>
    <row r="529" spans="1:30" ht="30" x14ac:dyDescent="0.4">
      <c r="A529" s="54"/>
      <c r="B529" s="48"/>
      <c r="D529" s="44"/>
      <c r="E529" s="55"/>
      <c r="F529" s="44"/>
      <c r="G529" s="48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</row>
    <row r="530" spans="1:30" ht="30" x14ac:dyDescent="0.4">
      <c r="A530" s="54"/>
      <c r="B530" s="48"/>
      <c r="D530" s="44"/>
      <c r="E530" s="55"/>
      <c r="F530" s="44"/>
      <c r="G530" s="48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</row>
    <row r="531" spans="1:30" ht="30" x14ac:dyDescent="0.4">
      <c r="A531" s="54"/>
      <c r="B531" s="48"/>
      <c r="D531" s="44"/>
      <c r="E531" s="55"/>
      <c r="F531" s="44"/>
      <c r="G531" s="48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</row>
    <row r="532" spans="1:30" ht="30" x14ac:dyDescent="0.4">
      <c r="A532" s="54"/>
      <c r="B532" s="48"/>
      <c r="D532" s="44"/>
      <c r="E532" s="55"/>
      <c r="F532" s="44"/>
      <c r="G532" s="48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</row>
    <row r="533" spans="1:30" ht="30" x14ac:dyDescent="0.4">
      <c r="A533" s="54"/>
      <c r="B533" s="48"/>
      <c r="D533" s="44"/>
      <c r="E533" s="55"/>
      <c r="F533" s="44"/>
      <c r="G533" s="48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</row>
    <row r="534" spans="1:30" ht="30" x14ac:dyDescent="0.4">
      <c r="A534" s="54"/>
      <c r="B534" s="48"/>
      <c r="D534" s="44"/>
      <c r="E534" s="55"/>
      <c r="F534" s="44"/>
      <c r="G534" s="48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</row>
    <row r="535" spans="1:30" ht="30" x14ac:dyDescent="0.4">
      <c r="A535" s="54"/>
      <c r="B535" s="48"/>
      <c r="D535" s="44"/>
      <c r="E535" s="55"/>
      <c r="F535" s="44"/>
      <c r="G535" s="48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</row>
    <row r="536" spans="1:30" ht="30" x14ac:dyDescent="0.4">
      <c r="A536" s="54"/>
      <c r="B536" s="48"/>
      <c r="D536" s="44"/>
      <c r="E536" s="55"/>
      <c r="F536" s="44"/>
      <c r="G536" s="48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</row>
    <row r="537" spans="1:30" ht="30" x14ac:dyDescent="0.4">
      <c r="A537" s="54"/>
      <c r="B537" s="48"/>
      <c r="D537" s="44"/>
      <c r="E537" s="55"/>
      <c r="F537" s="44"/>
      <c r="G537" s="48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</row>
    <row r="538" spans="1:30" ht="30" x14ac:dyDescent="0.4">
      <c r="A538" s="54"/>
      <c r="B538" s="48"/>
      <c r="D538" s="44"/>
      <c r="E538" s="55"/>
      <c r="F538" s="44"/>
      <c r="G538" s="48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</row>
    <row r="539" spans="1:30" ht="30" x14ac:dyDescent="0.4">
      <c r="A539" s="54"/>
      <c r="B539" s="48"/>
      <c r="D539" s="44"/>
      <c r="E539" s="55"/>
      <c r="F539" s="44"/>
      <c r="G539" s="48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</row>
    <row r="540" spans="1:30" ht="30" x14ac:dyDescent="0.4">
      <c r="A540" s="54"/>
      <c r="B540" s="48"/>
      <c r="D540" s="44"/>
      <c r="E540" s="55"/>
      <c r="F540" s="44"/>
      <c r="G540" s="48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</row>
    <row r="541" spans="1:30" ht="30" x14ac:dyDescent="0.4">
      <c r="A541" s="54"/>
      <c r="B541" s="48"/>
      <c r="D541" s="44"/>
      <c r="E541" s="55"/>
      <c r="F541" s="44"/>
      <c r="G541" s="48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</row>
    <row r="542" spans="1:30" ht="30" x14ac:dyDescent="0.4">
      <c r="A542" s="54"/>
      <c r="B542" s="48"/>
      <c r="D542" s="44"/>
      <c r="E542" s="55"/>
      <c r="F542" s="44"/>
      <c r="G542" s="48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</row>
    <row r="543" spans="1:30" ht="30" x14ac:dyDescent="0.4">
      <c r="A543" s="54"/>
      <c r="B543" s="48"/>
      <c r="D543" s="44"/>
      <c r="E543" s="55"/>
      <c r="F543" s="44"/>
      <c r="G543" s="48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</row>
    <row r="544" spans="1:30" ht="30" x14ac:dyDescent="0.4">
      <c r="A544" s="54"/>
      <c r="B544" s="48"/>
      <c r="D544" s="44"/>
      <c r="E544" s="55"/>
      <c r="F544" s="44"/>
      <c r="G544" s="48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</row>
    <row r="545" spans="1:30" ht="30" x14ac:dyDescent="0.4">
      <c r="A545" s="54"/>
      <c r="B545" s="48"/>
      <c r="D545" s="44"/>
      <c r="E545" s="55"/>
      <c r="F545" s="44"/>
      <c r="G545" s="48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</row>
    <row r="546" spans="1:30" ht="30" x14ac:dyDescent="0.4">
      <c r="A546" s="54"/>
      <c r="B546" s="48"/>
      <c r="D546" s="44"/>
      <c r="E546" s="55"/>
      <c r="F546" s="44"/>
      <c r="G546" s="48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</row>
    <row r="547" spans="1:30" ht="30" x14ac:dyDescent="0.4">
      <c r="A547" s="54"/>
      <c r="B547" s="48"/>
      <c r="D547" s="44"/>
      <c r="E547" s="55"/>
      <c r="F547" s="44"/>
      <c r="G547" s="48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</row>
    <row r="548" spans="1:30" ht="30" x14ac:dyDescent="0.4">
      <c r="A548" s="54"/>
      <c r="B548" s="48"/>
      <c r="D548" s="44"/>
      <c r="E548" s="55"/>
      <c r="F548" s="44"/>
      <c r="G548" s="48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</row>
    <row r="549" spans="1:30" ht="30" x14ac:dyDescent="0.4">
      <c r="A549" s="54"/>
      <c r="B549" s="48"/>
      <c r="D549" s="44"/>
      <c r="E549" s="55"/>
      <c r="F549" s="44"/>
      <c r="G549" s="48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</row>
    <row r="550" spans="1:30" ht="30" x14ac:dyDescent="0.4">
      <c r="A550" s="54"/>
      <c r="B550" s="48"/>
      <c r="D550" s="44"/>
      <c r="E550" s="55"/>
      <c r="F550" s="44"/>
      <c r="G550" s="48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</row>
    <row r="551" spans="1:30" ht="30" x14ac:dyDescent="0.4">
      <c r="A551" s="54"/>
      <c r="B551" s="48"/>
      <c r="D551" s="44"/>
      <c r="E551" s="55"/>
      <c r="F551" s="44"/>
      <c r="G551" s="48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</row>
    <row r="552" spans="1:30" ht="30" x14ac:dyDescent="0.4">
      <c r="A552" s="54"/>
      <c r="B552" s="48"/>
      <c r="D552" s="44"/>
      <c r="E552" s="55"/>
      <c r="F552" s="44"/>
      <c r="G552" s="48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</row>
    <row r="553" spans="1:30" ht="30" x14ac:dyDescent="0.4">
      <c r="A553" s="54"/>
      <c r="B553" s="48"/>
      <c r="D553" s="44"/>
      <c r="E553" s="55"/>
      <c r="F553" s="44"/>
      <c r="G553" s="48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</row>
    <row r="554" spans="1:30" ht="30" x14ac:dyDescent="0.4">
      <c r="A554" s="54"/>
      <c r="B554" s="48"/>
      <c r="D554" s="44"/>
      <c r="E554" s="55"/>
      <c r="F554" s="44"/>
      <c r="G554" s="48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</row>
    <row r="555" spans="1:30" ht="30" x14ac:dyDescent="0.4">
      <c r="A555" s="54"/>
      <c r="B555" s="48"/>
      <c r="D555" s="44"/>
      <c r="E555" s="55"/>
      <c r="F555" s="44"/>
      <c r="G555" s="48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</row>
    <row r="556" spans="1:30" ht="30" x14ac:dyDescent="0.4">
      <c r="A556" s="54"/>
      <c r="B556" s="48"/>
      <c r="D556" s="44"/>
      <c r="E556" s="55"/>
      <c r="F556" s="44"/>
      <c r="G556" s="48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</row>
    <row r="557" spans="1:30" ht="30" x14ac:dyDescent="0.4">
      <c r="A557" s="54"/>
      <c r="B557" s="48"/>
      <c r="D557" s="44"/>
      <c r="E557" s="55"/>
      <c r="F557" s="44"/>
      <c r="G557" s="48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</row>
    <row r="558" spans="1:30" ht="30" x14ac:dyDescent="0.4">
      <c r="A558" s="54"/>
      <c r="B558" s="48"/>
      <c r="D558" s="44"/>
      <c r="E558" s="55"/>
      <c r="F558" s="44"/>
      <c r="G558" s="48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</row>
    <row r="559" spans="1:30" ht="30" x14ac:dyDescent="0.4">
      <c r="A559" s="54"/>
      <c r="B559" s="48"/>
      <c r="D559" s="44"/>
      <c r="E559" s="55"/>
      <c r="F559" s="44"/>
      <c r="G559" s="48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</row>
    <row r="560" spans="1:30" ht="30" x14ac:dyDescent="0.4">
      <c r="A560" s="54"/>
      <c r="B560" s="48"/>
      <c r="D560" s="44"/>
      <c r="E560" s="55"/>
      <c r="F560" s="44"/>
      <c r="G560" s="48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</row>
    <row r="561" spans="1:30" ht="30" x14ac:dyDescent="0.4">
      <c r="A561" s="54"/>
      <c r="B561" s="48"/>
      <c r="D561" s="44"/>
      <c r="E561" s="55"/>
      <c r="F561" s="44"/>
      <c r="G561" s="48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</row>
    <row r="562" spans="1:30" ht="30" x14ac:dyDescent="0.4">
      <c r="A562" s="54"/>
      <c r="B562" s="48"/>
      <c r="D562" s="44"/>
      <c r="E562" s="55"/>
      <c r="F562" s="44"/>
      <c r="G562" s="48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</row>
    <row r="563" spans="1:30" ht="30" x14ac:dyDescent="0.4">
      <c r="A563" s="54"/>
      <c r="B563" s="48"/>
      <c r="D563" s="44"/>
      <c r="E563" s="55"/>
      <c r="F563" s="44"/>
      <c r="G563" s="48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</row>
    <row r="564" spans="1:30" ht="30" x14ac:dyDescent="0.4">
      <c r="A564" s="54"/>
      <c r="B564" s="48"/>
      <c r="D564" s="44"/>
      <c r="E564" s="55"/>
      <c r="F564" s="44"/>
      <c r="G564" s="48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</row>
    <row r="565" spans="1:30" ht="30" x14ac:dyDescent="0.4">
      <c r="A565" s="54"/>
      <c r="B565" s="48"/>
      <c r="D565" s="44"/>
      <c r="E565" s="55"/>
      <c r="F565" s="44"/>
      <c r="G565" s="48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</row>
    <row r="566" spans="1:30" ht="30" x14ac:dyDescent="0.4">
      <c r="A566" s="54"/>
      <c r="B566" s="48"/>
      <c r="D566" s="44"/>
      <c r="E566" s="55"/>
      <c r="F566" s="44"/>
      <c r="G566" s="48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</row>
    <row r="567" spans="1:30" ht="30" x14ac:dyDescent="0.4">
      <c r="A567" s="54"/>
      <c r="B567" s="48"/>
      <c r="D567" s="44"/>
      <c r="E567" s="55"/>
      <c r="F567" s="44"/>
      <c r="G567" s="48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</row>
    <row r="568" spans="1:30" ht="30" x14ac:dyDescent="0.4">
      <c r="A568" s="54"/>
      <c r="B568" s="48"/>
      <c r="D568" s="44"/>
      <c r="E568" s="55"/>
      <c r="F568" s="44"/>
      <c r="G568" s="48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</row>
    <row r="569" spans="1:30" ht="30" x14ac:dyDescent="0.4">
      <c r="A569" s="54"/>
      <c r="B569" s="48"/>
      <c r="D569" s="44"/>
      <c r="E569" s="55"/>
      <c r="F569" s="44"/>
      <c r="G569" s="48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</row>
    <row r="570" spans="1:30" ht="30" x14ac:dyDescent="0.4">
      <c r="A570" s="54"/>
      <c r="B570" s="48"/>
      <c r="D570" s="44"/>
      <c r="E570" s="55"/>
      <c r="F570" s="44"/>
      <c r="G570" s="48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</row>
    <row r="571" spans="1:30" ht="30" x14ac:dyDescent="0.4">
      <c r="A571" s="54"/>
      <c r="B571" s="48"/>
      <c r="D571" s="44"/>
      <c r="E571" s="55"/>
      <c r="F571" s="44"/>
      <c r="G571" s="48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</row>
    <row r="572" spans="1:30" ht="30" x14ac:dyDescent="0.4">
      <c r="A572" s="54"/>
      <c r="B572" s="48"/>
      <c r="D572" s="44"/>
      <c r="E572" s="55"/>
      <c r="F572" s="44"/>
      <c r="G572" s="48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</row>
    <row r="573" spans="1:30" ht="30" x14ac:dyDescent="0.4">
      <c r="A573" s="54"/>
      <c r="B573" s="48"/>
      <c r="D573" s="44"/>
      <c r="E573" s="55"/>
      <c r="F573" s="44"/>
      <c r="G573" s="48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</row>
    <row r="574" spans="1:30" ht="30" x14ac:dyDescent="0.4">
      <c r="A574" s="54"/>
      <c r="B574" s="48"/>
      <c r="D574" s="44"/>
      <c r="E574" s="55"/>
      <c r="F574" s="44"/>
      <c r="G574" s="48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</row>
    <row r="575" spans="1:30" ht="30" x14ac:dyDescent="0.4">
      <c r="A575" s="54"/>
      <c r="B575" s="48"/>
      <c r="D575" s="44"/>
      <c r="E575" s="55"/>
      <c r="F575" s="44"/>
      <c r="G575" s="48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</row>
    <row r="576" spans="1:30" ht="30" x14ac:dyDescent="0.4">
      <c r="A576" s="54"/>
      <c r="B576" s="48"/>
      <c r="D576" s="44"/>
      <c r="E576" s="55"/>
      <c r="F576" s="44"/>
      <c r="G576" s="48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</row>
    <row r="577" spans="1:30" ht="30" x14ac:dyDescent="0.4">
      <c r="A577" s="54"/>
      <c r="B577" s="48"/>
      <c r="D577" s="44"/>
      <c r="E577" s="55"/>
      <c r="F577" s="44"/>
      <c r="G577" s="48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</row>
    <row r="578" spans="1:30" ht="30" x14ac:dyDescent="0.4">
      <c r="A578" s="54"/>
      <c r="B578" s="48"/>
      <c r="D578" s="44"/>
      <c r="E578" s="55"/>
      <c r="F578" s="44"/>
      <c r="G578" s="48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</row>
    <row r="579" spans="1:30" ht="30" x14ac:dyDescent="0.4">
      <c r="A579" s="54"/>
      <c r="B579" s="48"/>
      <c r="D579" s="44"/>
      <c r="E579" s="55"/>
      <c r="F579" s="44"/>
      <c r="G579" s="48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</row>
    <row r="580" spans="1:30" ht="30" x14ac:dyDescent="0.4">
      <c r="A580" s="54"/>
      <c r="B580" s="48"/>
      <c r="D580" s="44"/>
      <c r="E580" s="55"/>
      <c r="F580" s="44"/>
      <c r="G580" s="48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</row>
    <row r="581" spans="1:30" ht="30" x14ac:dyDescent="0.4">
      <c r="A581" s="54"/>
      <c r="B581" s="48"/>
      <c r="D581" s="44"/>
      <c r="E581" s="55"/>
      <c r="F581" s="44"/>
      <c r="G581" s="48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</row>
    <row r="582" spans="1:30" ht="30" x14ac:dyDescent="0.4">
      <c r="A582" s="54"/>
      <c r="B582" s="48"/>
      <c r="D582" s="44"/>
      <c r="E582" s="55"/>
      <c r="F582" s="44"/>
      <c r="G582" s="48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</row>
    <row r="583" spans="1:30" ht="30" x14ac:dyDescent="0.4">
      <c r="A583" s="54"/>
      <c r="B583" s="48"/>
      <c r="D583" s="44"/>
      <c r="E583" s="55"/>
      <c r="F583" s="44"/>
      <c r="G583" s="48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</row>
    <row r="584" spans="1:30" ht="30" x14ac:dyDescent="0.4">
      <c r="A584" s="54"/>
      <c r="B584" s="48"/>
      <c r="D584" s="44"/>
      <c r="E584" s="55"/>
      <c r="F584" s="44"/>
      <c r="G584" s="48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</row>
    <row r="585" spans="1:30" ht="30" x14ac:dyDescent="0.4">
      <c r="A585" s="54"/>
      <c r="B585" s="48"/>
      <c r="D585" s="44"/>
      <c r="E585" s="55"/>
      <c r="F585" s="44"/>
      <c r="G585" s="48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</row>
    <row r="586" spans="1:30" ht="30" x14ac:dyDescent="0.4">
      <c r="A586" s="54"/>
      <c r="B586" s="48"/>
      <c r="D586" s="44"/>
      <c r="E586" s="55"/>
      <c r="F586" s="44"/>
      <c r="G586" s="48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</row>
    <row r="587" spans="1:30" ht="30" x14ac:dyDescent="0.4">
      <c r="A587" s="54"/>
      <c r="B587" s="48"/>
      <c r="D587" s="44"/>
      <c r="E587" s="55"/>
      <c r="F587" s="44"/>
      <c r="G587" s="48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</row>
    <row r="588" spans="1:30" ht="30" x14ac:dyDescent="0.4">
      <c r="A588" s="54"/>
      <c r="B588" s="48"/>
      <c r="D588" s="44"/>
      <c r="E588" s="55"/>
      <c r="F588" s="44"/>
      <c r="G588" s="48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</row>
    <row r="589" spans="1:30" ht="30" x14ac:dyDescent="0.4">
      <c r="A589" s="54"/>
      <c r="B589" s="48"/>
      <c r="D589" s="44"/>
      <c r="E589" s="55"/>
      <c r="F589" s="44"/>
      <c r="G589" s="48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</row>
    <row r="590" spans="1:30" ht="30" x14ac:dyDescent="0.4">
      <c r="A590" s="54"/>
      <c r="B590" s="48"/>
      <c r="D590" s="44"/>
      <c r="E590" s="55"/>
      <c r="F590" s="44"/>
      <c r="G590" s="48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</row>
    <row r="591" spans="1:30" ht="30" x14ac:dyDescent="0.4">
      <c r="A591" s="54"/>
      <c r="B591" s="48"/>
      <c r="D591" s="44"/>
      <c r="E591" s="55"/>
      <c r="F591" s="44"/>
      <c r="G591" s="48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</row>
    <row r="592" spans="1:30" ht="30" x14ac:dyDescent="0.4">
      <c r="A592" s="54"/>
      <c r="B592" s="48"/>
      <c r="D592" s="44"/>
      <c r="E592" s="55"/>
      <c r="F592" s="44"/>
      <c r="G592" s="48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</row>
    <row r="593" spans="1:30" ht="30" x14ac:dyDescent="0.4">
      <c r="A593" s="54"/>
      <c r="B593" s="48"/>
      <c r="D593" s="44"/>
      <c r="E593" s="55"/>
      <c r="F593" s="44"/>
      <c r="G593" s="48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</row>
    <row r="594" spans="1:30" ht="30" x14ac:dyDescent="0.4">
      <c r="A594" s="54"/>
      <c r="B594" s="48"/>
      <c r="D594" s="44"/>
      <c r="E594" s="55"/>
      <c r="F594" s="44"/>
      <c r="G594" s="48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</row>
    <row r="595" spans="1:30" ht="30" x14ac:dyDescent="0.4">
      <c r="A595" s="54"/>
      <c r="B595" s="48"/>
      <c r="D595" s="44"/>
      <c r="E595" s="55"/>
      <c r="F595" s="44"/>
      <c r="G595" s="48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</row>
    <row r="596" spans="1:30" ht="30" x14ac:dyDescent="0.4">
      <c r="A596" s="54"/>
      <c r="B596" s="48"/>
      <c r="D596" s="44"/>
      <c r="E596" s="55"/>
      <c r="F596" s="44"/>
      <c r="G596" s="48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</row>
    <row r="597" spans="1:30" ht="30" x14ac:dyDescent="0.4">
      <c r="A597" s="54"/>
      <c r="B597" s="48"/>
      <c r="D597" s="44"/>
      <c r="E597" s="55"/>
      <c r="F597" s="44"/>
      <c r="G597" s="48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</row>
    <row r="598" spans="1:30" ht="30" x14ac:dyDescent="0.4">
      <c r="A598" s="54"/>
      <c r="B598" s="48"/>
      <c r="D598" s="44"/>
      <c r="E598" s="55"/>
      <c r="F598" s="44"/>
      <c r="G598" s="48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</row>
    <row r="599" spans="1:30" ht="30" x14ac:dyDescent="0.4">
      <c r="A599" s="54"/>
      <c r="B599" s="48"/>
      <c r="D599" s="44"/>
      <c r="E599" s="55"/>
      <c r="F599" s="44"/>
      <c r="G599" s="48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</row>
    <row r="600" spans="1:30" ht="30" x14ac:dyDescent="0.4">
      <c r="A600" s="54"/>
      <c r="B600" s="48"/>
      <c r="D600" s="44"/>
      <c r="E600" s="55"/>
      <c r="F600" s="44"/>
      <c r="G600" s="48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</row>
    <row r="601" spans="1:30" ht="30" x14ac:dyDescent="0.4">
      <c r="A601" s="54"/>
      <c r="B601" s="48"/>
      <c r="D601" s="44"/>
      <c r="E601" s="55"/>
      <c r="F601" s="44"/>
      <c r="G601" s="48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</row>
    <row r="602" spans="1:30" ht="30" x14ac:dyDescent="0.4">
      <c r="A602" s="54"/>
      <c r="B602" s="48"/>
      <c r="D602" s="44"/>
      <c r="E602" s="55"/>
      <c r="F602" s="44"/>
      <c r="G602" s="48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</row>
    <row r="603" spans="1:30" ht="30" x14ac:dyDescent="0.4">
      <c r="A603" s="54"/>
      <c r="B603" s="48"/>
      <c r="D603" s="44"/>
      <c r="E603" s="55"/>
      <c r="F603" s="44"/>
      <c r="G603" s="48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</row>
    <row r="604" spans="1:30" ht="30" x14ac:dyDescent="0.4">
      <c r="A604" s="54"/>
      <c r="B604" s="48"/>
      <c r="D604" s="44"/>
      <c r="E604" s="55"/>
      <c r="F604" s="44"/>
      <c r="G604" s="48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</row>
    <row r="605" spans="1:30" ht="30" x14ac:dyDescent="0.4">
      <c r="A605" s="54"/>
      <c r="B605" s="48"/>
      <c r="D605" s="44"/>
      <c r="E605" s="55"/>
      <c r="F605" s="44"/>
      <c r="G605" s="48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</row>
    <row r="606" spans="1:30" ht="30" x14ac:dyDescent="0.4">
      <c r="A606" s="54"/>
      <c r="B606" s="48"/>
      <c r="D606" s="44"/>
      <c r="E606" s="55"/>
      <c r="F606" s="44"/>
      <c r="G606" s="48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</row>
    <row r="607" spans="1:30" ht="30" x14ac:dyDescent="0.4">
      <c r="A607" s="54"/>
      <c r="B607" s="48"/>
      <c r="D607" s="44"/>
      <c r="E607" s="55"/>
      <c r="F607" s="44"/>
      <c r="G607" s="48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</row>
    <row r="608" spans="1:30" ht="30" x14ac:dyDescent="0.4">
      <c r="A608" s="54"/>
      <c r="B608" s="48"/>
      <c r="D608" s="44"/>
      <c r="E608" s="55"/>
      <c r="F608" s="44"/>
      <c r="G608" s="48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</row>
    <row r="609" spans="1:30" ht="30" x14ac:dyDescent="0.4">
      <c r="A609" s="54"/>
      <c r="B609" s="48"/>
      <c r="D609" s="44"/>
      <c r="E609" s="55"/>
      <c r="F609" s="44"/>
      <c r="G609" s="48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</row>
    <row r="610" spans="1:30" ht="30" x14ac:dyDescent="0.4">
      <c r="A610" s="54"/>
      <c r="B610" s="48"/>
      <c r="D610" s="44"/>
      <c r="E610" s="55"/>
      <c r="F610" s="44"/>
      <c r="G610" s="48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</row>
    <row r="611" spans="1:30" ht="30" x14ac:dyDescent="0.4">
      <c r="A611" s="54"/>
      <c r="B611" s="48"/>
      <c r="D611" s="44"/>
      <c r="E611" s="55"/>
      <c r="F611" s="44"/>
      <c r="G611" s="48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</row>
    <row r="612" spans="1:30" ht="30" x14ac:dyDescent="0.4">
      <c r="A612" s="54"/>
      <c r="B612" s="48"/>
      <c r="D612" s="44"/>
      <c r="E612" s="55"/>
      <c r="F612" s="44"/>
      <c r="G612" s="48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</row>
    <row r="613" spans="1:30" ht="30" x14ac:dyDescent="0.4">
      <c r="A613" s="54"/>
      <c r="B613" s="48"/>
      <c r="D613" s="44"/>
      <c r="E613" s="55"/>
      <c r="F613" s="44"/>
      <c r="G613" s="48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</row>
    <row r="614" spans="1:30" ht="30" x14ac:dyDescent="0.4">
      <c r="A614" s="54"/>
      <c r="B614" s="48"/>
      <c r="D614" s="44"/>
      <c r="E614" s="55"/>
      <c r="F614" s="44"/>
      <c r="G614" s="48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</row>
    <row r="615" spans="1:30" ht="30" x14ac:dyDescent="0.4">
      <c r="A615" s="54"/>
      <c r="B615" s="48"/>
      <c r="D615" s="44"/>
      <c r="E615" s="55"/>
      <c r="F615" s="44"/>
      <c r="G615" s="48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</row>
    <row r="616" spans="1:30" ht="30" x14ac:dyDescent="0.4">
      <c r="A616" s="54"/>
      <c r="B616" s="48"/>
      <c r="D616" s="44"/>
      <c r="E616" s="55"/>
      <c r="F616" s="44"/>
      <c r="G616" s="48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</row>
    <row r="617" spans="1:30" ht="30" x14ac:dyDescent="0.4">
      <c r="A617" s="54"/>
      <c r="B617" s="48"/>
      <c r="D617" s="44"/>
      <c r="E617" s="55"/>
      <c r="F617" s="44"/>
      <c r="G617" s="48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</row>
    <row r="618" spans="1:30" ht="30" x14ac:dyDescent="0.4">
      <c r="A618" s="54"/>
      <c r="B618" s="48"/>
      <c r="D618" s="44"/>
      <c r="E618" s="55"/>
      <c r="F618" s="44"/>
      <c r="G618" s="48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</row>
    <row r="619" spans="1:30" ht="30" x14ac:dyDescent="0.4">
      <c r="A619" s="54"/>
      <c r="B619" s="48"/>
      <c r="D619" s="44"/>
      <c r="E619" s="55"/>
      <c r="F619" s="44"/>
      <c r="G619" s="48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</row>
    <row r="620" spans="1:30" ht="30" x14ac:dyDescent="0.4">
      <c r="A620" s="54"/>
      <c r="B620" s="48"/>
      <c r="D620" s="44"/>
      <c r="E620" s="55"/>
      <c r="F620" s="44"/>
      <c r="G620" s="48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</row>
    <row r="621" spans="1:30" ht="30" x14ac:dyDescent="0.4">
      <c r="A621" s="54"/>
      <c r="B621" s="48"/>
      <c r="D621" s="44"/>
      <c r="E621" s="55"/>
      <c r="F621" s="44"/>
      <c r="G621" s="48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</row>
    <row r="622" spans="1:30" ht="30" x14ac:dyDescent="0.4">
      <c r="A622" s="54"/>
      <c r="B622" s="48"/>
      <c r="D622" s="44"/>
      <c r="E622" s="55"/>
      <c r="F622" s="44"/>
      <c r="G622" s="48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</row>
    <row r="623" spans="1:30" ht="30" x14ac:dyDescent="0.4">
      <c r="A623" s="54"/>
      <c r="B623" s="48"/>
      <c r="D623" s="44"/>
      <c r="E623" s="55"/>
      <c r="F623" s="44"/>
      <c r="G623" s="48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</row>
    <row r="624" spans="1:30" ht="30" x14ac:dyDescent="0.4">
      <c r="A624" s="54"/>
      <c r="B624" s="48"/>
      <c r="D624" s="44"/>
      <c r="E624" s="55"/>
      <c r="F624" s="44"/>
      <c r="G624" s="48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</row>
    <row r="625" spans="1:30" ht="30" x14ac:dyDescent="0.4">
      <c r="A625" s="54"/>
      <c r="B625" s="48"/>
      <c r="D625" s="44"/>
      <c r="E625" s="55"/>
      <c r="F625" s="44"/>
      <c r="G625" s="48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</row>
    <row r="626" spans="1:30" ht="30" x14ac:dyDescent="0.4">
      <c r="A626" s="54"/>
      <c r="B626" s="48"/>
      <c r="D626" s="44"/>
      <c r="E626" s="55"/>
      <c r="F626" s="44"/>
      <c r="G626" s="48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</row>
    <row r="627" spans="1:30" ht="30" x14ac:dyDescent="0.4">
      <c r="A627" s="54"/>
      <c r="B627" s="48"/>
      <c r="D627" s="44"/>
      <c r="E627" s="55"/>
      <c r="F627" s="44"/>
      <c r="G627" s="48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</row>
    <row r="628" spans="1:30" ht="30" x14ac:dyDescent="0.4">
      <c r="A628" s="54"/>
      <c r="B628" s="48"/>
      <c r="D628" s="44"/>
      <c r="E628" s="55"/>
      <c r="F628" s="44"/>
      <c r="G628" s="48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</row>
    <row r="629" spans="1:30" ht="30" x14ac:dyDescent="0.4">
      <c r="A629" s="54"/>
      <c r="B629" s="48"/>
      <c r="D629" s="44"/>
      <c r="E629" s="55"/>
      <c r="F629" s="44"/>
      <c r="G629" s="48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</row>
    <row r="630" spans="1:30" ht="30" x14ac:dyDescent="0.4">
      <c r="A630" s="54"/>
      <c r="B630" s="48"/>
      <c r="D630" s="44"/>
      <c r="E630" s="55"/>
      <c r="F630" s="44"/>
      <c r="G630" s="48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</row>
    <row r="631" spans="1:30" ht="30" x14ac:dyDescent="0.4">
      <c r="A631" s="54"/>
      <c r="B631" s="48"/>
      <c r="D631" s="44"/>
      <c r="E631" s="55"/>
      <c r="F631" s="44"/>
      <c r="G631" s="48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</row>
    <row r="632" spans="1:30" ht="30" x14ac:dyDescent="0.4">
      <c r="A632" s="54"/>
      <c r="B632" s="48"/>
      <c r="D632" s="44"/>
      <c r="E632" s="55"/>
      <c r="F632" s="44"/>
      <c r="G632" s="48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</row>
    <row r="633" spans="1:30" ht="30" x14ac:dyDescent="0.4">
      <c r="A633" s="54"/>
      <c r="B633" s="48"/>
      <c r="D633" s="44"/>
      <c r="E633" s="55"/>
      <c r="F633" s="44"/>
      <c r="G633" s="48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</row>
    <row r="634" spans="1:30" ht="30" x14ac:dyDescent="0.4">
      <c r="A634" s="54"/>
      <c r="B634" s="48"/>
      <c r="D634" s="44"/>
      <c r="E634" s="55"/>
      <c r="F634" s="44"/>
      <c r="G634" s="48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</row>
    <row r="635" spans="1:30" ht="30" x14ac:dyDescent="0.4">
      <c r="A635" s="54"/>
      <c r="B635" s="48"/>
      <c r="D635" s="44"/>
      <c r="E635" s="55"/>
      <c r="F635" s="44"/>
      <c r="G635" s="48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</row>
    <row r="636" spans="1:30" ht="30" x14ac:dyDescent="0.4">
      <c r="A636" s="54"/>
      <c r="B636" s="48"/>
      <c r="D636" s="44"/>
      <c r="E636" s="55"/>
      <c r="F636" s="44"/>
      <c r="G636" s="48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</row>
    <row r="637" spans="1:30" ht="30" x14ac:dyDescent="0.4">
      <c r="A637" s="54"/>
      <c r="B637" s="48"/>
      <c r="D637" s="44"/>
      <c r="E637" s="55"/>
      <c r="F637" s="44"/>
      <c r="G637" s="48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</row>
    <row r="638" spans="1:30" ht="30" x14ac:dyDescent="0.4">
      <c r="A638" s="54"/>
      <c r="B638" s="48"/>
      <c r="D638" s="44"/>
      <c r="E638" s="55"/>
      <c r="F638" s="44"/>
      <c r="G638" s="48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</row>
    <row r="639" spans="1:30" ht="30" x14ac:dyDescent="0.4">
      <c r="A639" s="54"/>
      <c r="B639" s="48"/>
      <c r="D639" s="44"/>
      <c r="E639" s="55"/>
      <c r="F639" s="44"/>
      <c r="G639" s="48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</row>
    <row r="640" spans="1:30" ht="30" x14ac:dyDescent="0.4">
      <c r="A640" s="54"/>
      <c r="B640" s="48"/>
      <c r="D640" s="44"/>
      <c r="E640" s="55"/>
      <c r="F640" s="44"/>
      <c r="G640" s="48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</row>
    <row r="641" spans="1:30" ht="30" x14ac:dyDescent="0.4">
      <c r="A641" s="54"/>
      <c r="B641" s="48"/>
      <c r="D641" s="44"/>
      <c r="E641" s="55"/>
      <c r="F641" s="44"/>
      <c r="G641" s="48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</row>
    <row r="642" spans="1:30" ht="30" x14ac:dyDescent="0.4">
      <c r="A642" s="54"/>
      <c r="B642" s="48"/>
      <c r="D642" s="44"/>
      <c r="E642" s="55"/>
      <c r="F642" s="44"/>
      <c r="G642" s="48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</row>
    <row r="643" spans="1:30" ht="30" x14ac:dyDescent="0.4">
      <c r="A643" s="54"/>
      <c r="B643" s="48"/>
      <c r="D643" s="44"/>
      <c r="E643" s="55"/>
      <c r="F643" s="44"/>
      <c r="G643" s="48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</row>
    <row r="644" spans="1:30" ht="30" x14ac:dyDescent="0.4">
      <c r="A644" s="54"/>
      <c r="B644" s="48"/>
      <c r="D644" s="44"/>
      <c r="E644" s="55"/>
      <c r="F644" s="44"/>
      <c r="G644" s="48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</row>
    <row r="645" spans="1:30" ht="30" x14ac:dyDescent="0.4">
      <c r="A645" s="54"/>
      <c r="B645" s="48"/>
      <c r="D645" s="44"/>
      <c r="E645" s="55"/>
      <c r="F645" s="44"/>
      <c r="G645" s="48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</row>
    <row r="646" spans="1:30" ht="30" x14ac:dyDescent="0.4">
      <c r="A646" s="54"/>
      <c r="B646" s="48"/>
      <c r="D646" s="44"/>
      <c r="E646" s="55"/>
      <c r="F646" s="44"/>
      <c r="G646" s="48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</row>
    <row r="647" spans="1:30" ht="30" x14ac:dyDescent="0.4">
      <c r="A647" s="54"/>
      <c r="B647" s="48"/>
      <c r="D647" s="44"/>
      <c r="E647" s="55"/>
      <c r="F647" s="44"/>
      <c r="G647" s="48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</row>
    <row r="648" spans="1:30" ht="30" x14ac:dyDescent="0.4">
      <c r="A648" s="54"/>
      <c r="B648" s="48"/>
      <c r="D648" s="44"/>
      <c r="E648" s="55"/>
      <c r="F648" s="44"/>
      <c r="G648" s="48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</row>
    <row r="649" spans="1:30" ht="30" x14ac:dyDescent="0.4">
      <c r="A649" s="54"/>
      <c r="B649" s="48"/>
      <c r="D649" s="44"/>
      <c r="E649" s="55"/>
      <c r="F649" s="44"/>
      <c r="G649" s="48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</row>
    <row r="650" spans="1:30" ht="30" x14ac:dyDescent="0.4">
      <c r="A650" s="54"/>
      <c r="B650" s="48"/>
      <c r="D650" s="44"/>
      <c r="E650" s="55"/>
      <c r="F650" s="44"/>
      <c r="G650" s="48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</row>
    <row r="651" spans="1:30" ht="30" x14ac:dyDescent="0.4">
      <c r="A651" s="54"/>
      <c r="B651" s="48"/>
      <c r="D651" s="44"/>
      <c r="E651" s="55"/>
      <c r="F651" s="44"/>
      <c r="G651" s="48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</row>
    <row r="652" spans="1:30" ht="30" x14ac:dyDescent="0.4">
      <c r="A652" s="54"/>
      <c r="B652" s="48"/>
      <c r="D652" s="44"/>
      <c r="E652" s="55"/>
      <c r="F652" s="44"/>
      <c r="G652" s="48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</row>
    <row r="653" spans="1:30" ht="30" x14ac:dyDescent="0.4">
      <c r="A653" s="54"/>
      <c r="B653" s="48"/>
      <c r="D653" s="44"/>
      <c r="E653" s="55"/>
      <c r="F653" s="44"/>
      <c r="G653" s="48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</row>
    <row r="654" spans="1:30" ht="30" x14ac:dyDescent="0.4">
      <c r="A654" s="54"/>
      <c r="B654" s="48"/>
      <c r="D654" s="44"/>
      <c r="E654" s="55"/>
      <c r="F654" s="44"/>
      <c r="G654" s="48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</row>
    <row r="655" spans="1:30" ht="30" x14ac:dyDescent="0.4">
      <c r="A655" s="54"/>
      <c r="B655" s="48"/>
      <c r="D655" s="44"/>
      <c r="E655" s="55"/>
      <c r="F655" s="44"/>
      <c r="G655" s="48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</row>
    <row r="656" spans="1:30" ht="30" x14ac:dyDescent="0.4">
      <c r="A656" s="54"/>
      <c r="B656" s="48"/>
      <c r="D656" s="44"/>
      <c r="E656" s="55"/>
      <c r="F656" s="44"/>
      <c r="G656" s="48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</row>
    <row r="657" spans="1:30" ht="30" x14ac:dyDescent="0.4">
      <c r="A657" s="54"/>
      <c r="B657" s="48"/>
      <c r="D657" s="44"/>
      <c r="E657" s="55"/>
      <c r="F657" s="44"/>
      <c r="G657" s="48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</row>
    <row r="658" spans="1:30" ht="30" x14ac:dyDescent="0.4">
      <c r="A658" s="54"/>
      <c r="B658" s="48"/>
      <c r="D658" s="44"/>
      <c r="E658" s="55"/>
      <c r="F658" s="44"/>
      <c r="G658" s="48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</row>
    <row r="659" spans="1:30" ht="30" x14ac:dyDescent="0.4">
      <c r="A659" s="54"/>
      <c r="B659" s="48"/>
      <c r="D659" s="44"/>
      <c r="E659" s="55"/>
      <c r="F659" s="44"/>
      <c r="G659" s="48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</row>
    <row r="660" spans="1:30" ht="30" x14ac:dyDescent="0.4">
      <c r="A660" s="54"/>
      <c r="B660" s="48"/>
      <c r="D660" s="44"/>
      <c r="E660" s="55"/>
      <c r="F660" s="44"/>
      <c r="G660" s="48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</row>
    <row r="661" spans="1:30" ht="30" x14ac:dyDescent="0.4">
      <c r="A661" s="54"/>
      <c r="B661" s="48"/>
      <c r="D661" s="44"/>
      <c r="E661" s="55"/>
      <c r="F661" s="44"/>
      <c r="G661" s="48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</row>
    <row r="662" spans="1:30" ht="30" x14ac:dyDescent="0.4">
      <c r="A662" s="54"/>
      <c r="B662" s="48"/>
      <c r="D662" s="44"/>
      <c r="E662" s="55"/>
      <c r="F662" s="44"/>
      <c r="G662" s="48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</row>
    <row r="663" spans="1:30" ht="30" x14ac:dyDescent="0.4">
      <c r="A663" s="54"/>
      <c r="B663" s="48"/>
      <c r="D663" s="44"/>
      <c r="E663" s="55"/>
      <c r="F663" s="44"/>
      <c r="G663" s="48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</row>
    <row r="664" spans="1:30" ht="30" x14ac:dyDescent="0.4">
      <c r="A664" s="54"/>
      <c r="B664" s="48"/>
      <c r="D664" s="44"/>
      <c r="E664" s="55"/>
      <c r="F664" s="44"/>
      <c r="G664" s="48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</row>
    <row r="665" spans="1:30" ht="30" x14ac:dyDescent="0.4">
      <c r="A665" s="54"/>
      <c r="B665" s="48"/>
      <c r="D665" s="44"/>
      <c r="E665" s="55"/>
      <c r="F665" s="44"/>
      <c r="G665" s="48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</row>
    <row r="666" spans="1:30" ht="30" x14ac:dyDescent="0.4">
      <c r="A666" s="54"/>
      <c r="B666" s="48"/>
      <c r="D666" s="44"/>
      <c r="E666" s="55"/>
      <c r="F666" s="44"/>
      <c r="G666" s="48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</row>
    <row r="667" spans="1:30" ht="30" x14ac:dyDescent="0.4">
      <c r="A667" s="54"/>
      <c r="B667" s="48"/>
      <c r="D667" s="44"/>
      <c r="E667" s="55"/>
      <c r="F667" s="44"/>
      <c r="G667" s="48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</row>
    <row r="668" spans="1:30" ht="30" x14ac:dyDescent="0.4">
      <c r="A668" s="54"/>
      <c r="B668" s="48"/>
      <c r="D668" s="44"/>
      <c r="E668" s="55"/>
      <c r="F668" s="44"/>
      <c r="G668" s="48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</row>
    <row r="669" spans="1:30" ht="30" x14ac:dyDescent="0.4">
      <c r="A669" s="54"/>
      <c r="B669" s="48"/>
      <c r="D669" s="44"/>
      <c r="E669" s="55"/>
      <c r="F669" s="44"/>
      <c r="G669" s="48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</row>
    <row r="670" spans="1:30" ht="30" x14ac:dyDescent="0.4">
      <c r="A670" s="54"/>
      <c r="B670" s="48"/>
      <c r="D670" s="44"/>
      <c r="E670" s="55"/>
      <c r="F670" s="44"/>
      <c r="G670" s="48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</row>
    <row r="671" spans="1:30" ht="30" x14ac:dyDescent="0.4">
      <c r="A671" s="54"/>
      <c r="B671" s="48"/>
      <c r="D671" s="44"/>
      <c r="E671" s="55"/>
      <c r="F671" s="44"/>
      <c r="G671" s="48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</row>
    <row r="672" spans="1:30" ht="30" x14ac:dyDescent="0.4">
      <c r="A672" s="54"/>
      <c r="B672" s="48"/>
      <c r="D672" s="44"/>
      <c r="E672" s="55"/>
      <c r="F672" s="44"/>
      <c r="G672" s="48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</row>
    <row r="673" spans="1:30" ht="30" x14ac:dyDescent="0.4">
      <c r="A673" s="54"/>
      <c r="B673" s="48"/>
      <c r="D673" s="44"/>
      <c r="E673" s="55"/>
      <c r="F673" s="44"/>
      <c r="G673" s="48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</row>
    <row r="674" spans="1:30" ht="30" x14ac:dyDescent="0.4">
      <c r="A674" s="54"/>
      <c r="B674" s="48"/>
      <c r="D674" s="44"/>
      <c r="E674" s="55"/>
      <c r="F674" s="44"/>
      <c r="G674" s="48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</row>
    <row r="675" spans="1:30" ht="30" x14ac:dyDescent="0.4">
      <c r="A675" s="54"/>
      <c r="B675" s="48"/>
      <c r="D675" s="44"/>
      <c r="E675" s="55"/>
      <c r="F675" s="44"/>
      <c r="G675" s="48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</row>
    <row r="676" spans="1:30" ht="30" x14ac:dyDescent="0.4">
      <c r="A676" s="54"/>
      <c r="B676" s="48"/>
      <c r="D676" s="44"/>
      <c r="E676" s="55"/>
      <c r="F676" s="44"/>
      <c r="G676" s="48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</row>
    <row r="677" spans="1:30" ht="30" x14ac:dyDescent="0.4">
      <c r="A677" s="54"/>
      <c r="B677" s="48"/>
      <c r="D677" s="44"/>
      <c r="E677" s="55"/>
      <c r="F677" s="44"/>
      <c r="G677" s="48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</row>
    <row r="678" spans="1:30" ht="30" x14ac:dyDescent="0.4">
      <c r="A678" s="54"/>
      <c r="B678" s="48"/>
      <c r="D678" s="44"/>
      <c r="E678" s="55"/>
      <c r="F678" s="44"/>
      <c r="G678" s="48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</row>
    <row r="679" spans="1:30" ht="30" x14ac:dyDescent="0.4">
      <c r="A679" s="54"/>
      <c r="B679" s="48"/>
      <c r="D679" s="44"/>
      <c r="E679" s="55"/>
      <c r="F679" s="44"/>
      <c r="G679" s="48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</row>
    <row r="680" spans="1:30" ht="30" x14ac:dyDescent="0.4">
      <c r="A680" s="54"/>
      <c r="B680" s="48"/>
      <c r="D680" s="44"/>
      <c r="E680" s="55"/>
      <c r="F680" s="44"/>
      <c r="G680" s="48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</row>
    <row r="681" spans="1:30" ht="30" x14ac:dyDescent="0.4">
      <c r="A681" s="54"/>
      <c r="B681" s="48"/>
      <c r="D681" s="44"/>
      <c r="E681" s="55"/>
      <c r="F681" s="44"/>
      <c r="G681" s="48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</row>
    <row r="682" spans="1:30" ht="30" x14ac:dyDescent="0.4">
      <c r="A682" s="54"/>
      <c r="B682" s="48"/>
      <c r="D682" s="44"/>
      <c r="E682" s="55"/>
      <c r="F682" s="44"/>
      <c r="G682" s="48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</row>
    <row r="683" spans="1:30" ht="30" x14ac:dyDescent="0.4">
      <c r="A683" s="54"/>
      <c r="B683" s="48"/>
      <c r="D683" s="44"/>
      <c r="E683" s="55"/>
      <c r="F683" s="44"/>
      <c r="G683" s="48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</row>
    <row r="684" spans="1:30" ht="30" x14ac:dyDescent="0.4">
      <c r="A684" s="54"/>
      <c r="B684" s="48"/>
      <c r="D684" s="44"/>
      <c r="E684" s="55"/>
      <c r="F684" s="44"/>
      <c r="G684" s="48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</row>
    <row r="685" spans="1:30" ht="30" x14ac:dyDescent="0.4">
      <c r="A685" s="54"/>
      <c r="B685" s="48"/>
      <c r="D685" s="44"/>
      <c r="E685" s="55"/>
      <c r="F685" s="44"/>
      <c r="G685" s="48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</row>
    <row r="686" spans="1:30" ht="30" x14ac:dyDescent="0.4">
      <c r="A686" s="54"/>
      <c r="B686" s="48"/>
      <c r="D686" s="44"/>
      <c r="E686" s="55"/>
      <c r="F686" s="44"/>
      <c r="G686" s="48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</row>
    <row r="687" spans="1:30" ht="30" x14ac:dyDescent="0.4">
      <c r="A687" s="54"/>
      <c r="B687" s="48"/>
      <c r="D687" s="44"/>
      <c r="E687" s="55"/>
      <c r="F687" s="44"/>
      <c r="G687" s="48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</row>
    <row r="688" spans="1:30" ht="30" x14ac:dyDescent="0.4">
      <c r="A688" s="54"/>
      <c r="B688" s="48"/>
      <c r="D688" s="44"/>
      <c r="E688" s="55"/>
      <c r="F688" s="44"/>
      <c r="G688" s="48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</row>
    <row r="689" spans="1:30" ht="30" x14ac:dyDescent="0.4">
      <c r="A689" s="54"/>
      <c r="B689" s="48"/>
      <c r="D689" s="44"/>
      <c r="E689" s="55"/>
      <c r="F689" s="44"/>
      <c r="G689" s="48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</row>
    <row r="690" spans="1:30" ht="30" x14ac:dyDescent="0.4">
      <c r="A690" s="54"/>
      <c r="B690" s="48"/>
      <c r="D690" s="44"/>
      <c r="E690" s="55"/>
      <c r="F690" s="44"/>
      <c r="G690" s="48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</row>
    <row r="691" spans="1:30" ht="30" x14ac:dyDescent="0.4">
      <c r="A691" s="54"/>
      <c r="B691" s="48"/>
      <c r="D691" s="44"/>
      <c r="E691" s="55"/>
      <c r="F691" s="44"/>
      <c r="G691" s="48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</row>
    <row r="692" spans="1:30" ht="30" x14ac:dyDescent="0.4">
      <c r="A692" s="54"/>
      <c r="B692" s="48"/>
      <c r="D692" s="44"/>
      <c r="E692" s="55"/>
      <c r="F692" s="44"/>
      <c r="G692" s="48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</row>
    <row r="693" spans="1:30" ht="30" x14ac:dyDescent="0.4">
      <c r="A693" s="54"/>
      <c r="B693" s="48"/>
      <c r="D693" s="44"/>
      <c r="E693" s="55"/>
      <c r="F693" s="44"/>
      <c r="G693" s="48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</row>
    <row r="694" spans="1:30" ht="30" x14ac:dyDescent="0.4">
      <c r="A694" s="54"/>
      <c r="B694" s="48"/>
      <c r="D694" s="44"/>
      <c r="E694" s="55"/>
      <c r="F694" s="44"/>
      <c r="G694" s="48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</row>
    <row r="695" spans="1:30" ht="30" x14ac:dyDescent="0.4">
      <c r="A695" s="54"/>
      <c r="B695" s="48"/>
      <c r="D695" s="44"/>
      <c r="E695" s="55"/>
      <c r="F695" s="44"/>
      <c r="G695" s="48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</row>
    <row r="696" spans="1:30" ht="30" x14ac:dyDescent="0.4">
      <c r="A696" s="54"/>
      <c r="B696" s="48"/>
      <c r="D696" s="44"/>
      <c r="E696" s="55"/>
      <c r="F696" s="44"/>
      <c r="G696" s="48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</row>
    <row r="697" spans="1:30" ht="30" x14ac:dyDescent="0.4">
      <c r="A697" s="54"/>
      <c r="B697" s="48"/>
      <c r="D697" s="44"/>
      <c r="E697" s="55"/>
      <c r="F697" s="44"/>
      <c r="G697" s="48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</row>
    <row r="698" spans="1:30" ht="30" x14ac:dyDescent="0.4">
      <c r="A698" s="54"/>
      <c r="B698" s="48"/>
      <c r="D698" s="44"/>
      <c r="E698" s="55"/>
      <c r="F698" s="44"/>
      <c r="G698" s="48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</row>
    <row r="699" spans="1:30" ht="30" x14ac:dyDescent="0.4">
      <c r="A699" s="54"/>
      <c r="B699" s="48"/>
      <c r="D699" s="44"/>
      <c r="E699" s="55"/>
      <c r="F699" s="44"/>
      <c r="G699" s="48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</row>
    <row r="700" spans="1:30" ht="30" x14ac:dyDescent="0.4">
      <c r="A700" s="54"/>
      <c r="B700" s="48"/>
      <c r="D700" s="44"/>
      <c r="E700" s="55"/>
      <c r="F700" s="44"/>
      <c r="G700" s="48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</row>
    <row r="701" spans="1:30" ht="30" x14ac:dyDescent="0.4">
      <c r="A701" s="54"/>
      <c r="B701" s="48"/>
      <c r="D701" s="44"/>
      <c r="E701" s="55"/>
      <c r="F701" s="44"/>
      <c r="G701" s="48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</row>
    <row r="702" spans="1:30" ht="30" x14ac:dyDescent="0.4">
      <c r="A702" s="54"/>
      <c r="B702" s="48"/>
      <c r="D702" s="44"/>
      <c r="E702" s="55"/>
      <c r="F702" s="44"/>
      <c r="G702" s="48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</row>
    <row r="703" spans="1:30" ht="30" x14ac:dyDescent="0.4">
      <c r="A703" s="54"/>
      <c r="B703" s="48"/>
      <c r="D703" s="44"/>
      <c r="E703" s="55"/>
      <c r="F703" s="44"/>
      <c r="G703" s="48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</row>
    <row r="704" spans="1:30" ht="30" x14ac:dyDescent="0.4">
      <c r="A704" s="54"/>
      <c r="B704" s="48"/>
      <c r="D704" s="44"/>
      <c r="E704" s="55"/>
      <c r="F704" s="44"/>
      <c r="G704" s="48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</row>
    <row r="705" spans="1:30" ht="30" x14ac:dyDescent="0.4">
      <c r="A705" s="54"/>
      <c r="B705" s="48"/>
      <c r="D705" s="44"/>
      <c r="E705" s="55"/>
      <c r="F705" s="44"/>
      <c r="G705" s="48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</row>
    <row r="706" spans="1:30" ht="30" x14ac:dyDescent="0.4">
      <c r="A706" s="54"/>
      <c r="B706" s="48"/>
      <c r="D706" s="44"/>
      <c r="E706" s="55"/>
      <c r="F706" s="44"/>
      <c r="G706" s="48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</row>
    <row r="707" spans="1:30" ht="30" x14ac:dyDescent="0.4">
      <c r="A707" s="54"/>
      <c r="B707" s="48"/>
      <c r="D707" s="44"/>
      <c r="E707" s="55"/>
      <c r="F707" s="44"/>
      <c r="G707" s="48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</row>
    <row r="708" spans="1:30" ht="30" x14ac:dyDescent="0.4">
      <c r="A708" s="54"/>
      <c r="B708" s="48"/>
      <c r="D708" s="44"/>
      <c r="E708" s="55"/>
      <c r="F708" s="44"/>
      <c r="G708" s="48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</row>
    <row r="709" spans="1:30" ht="30" x14ac:dyDescent="0.4">
      <c r="A709" s="54"/>
      <c r="B709" s="48"/>
      <c r="D709" s="44"/>
      <c r="E709" s="55"/>
      <c r="F709" s="44"/>
      <c r="G709" s="48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</row>
    <row r="710" spans="1:30" ht="30" x14ac:dyDescent="0.4">
      <c r="A710" s="54"/>
      <c r="B710" s="48"/>
      <c r="D710" s="44"/>
      <c r="E710" s="55"/>
      <c r="F710" s="44"/>
      <c r="G710" s="48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</row>
    <row r="711" spans="1:30" ht="30" x14ac:dyDescent="0.4">
      <c r="A711" s="54"/>
      <c r="B711" s="48"/>
      <c r="D711" s="44"/>
      <c r="E711" s="55"/>
      <c r="F711" s="44"/>
      <c r="G711" s="48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</row>
    <row r="712" spans="1:30" ht="30" x14ac:dyDescent="0.4">
      <c r="A712" s="54"/>
      <c r="B712" s="48"/>
      <c r="D712" s="44"/>
      <c r="E712" s="55"/>
      <c r="F712" s="44"/>
      <c r="G712" s="48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</row>
    <row r="713" spans="1:30" ht="30" x14ac:dyDescent="0.4">
      <c r="A713" s="54"/>
      <c r="B713" s="48"/>
      <c r="D713" s="44"/>
      <c r="E713" s="55"/>
      <c r="F713" s="44"/>
      <c r="G713" s="48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</row>
    <row r="714" spans="1:30" ht="30" x14ac:dyDescent="0.4">
      <c r="A714" s="54"/>
      <c r="B714" s="48"/>
      <c r="D714" s="44"/>
      <c r="E714" s="55"/>
      <c r="F714" s="44"/>
      <c r="G714" s="48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</row>
    <row r="715" spans="1:30" ht="30" x14ac:dyDescent="0.4">
      <c r="A715" s="54"/>
      <c r="B715" s="48"/>
      <c r="D715" s="44"/>
      <c r="E715" s="55"/>
      <c r="F715" s="44"/>
      <c r="G715" s="48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</row>
    <row r="716" spans="1:30" ht="30" x14ac:dyDescent="0.4">
      <c r="A716" s="54"/>
      <c r="B716" s="48"/>
      <c r="D716" s="44"/>
      <c r="E716" s="55"/>
      <c r="F716" s="44"/>
      <c r="G716" s="48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</row>
    <row r="717" spans="1:30" ht="30" x14ac:dyDescent="0.4">
      <c r="A717" s="54"/>
      <c r="B717" s="48"/>
      <c r="D717" s="44"/>
      <c r="E717" s="55"/>
      <c r="F717" s="44"/>
      <c r="G717" s="48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</row>
    <row r="718" spans="1:30" ht="30" x14ac:dyDescent="0.4">
      <c r="A718" s="54"/>
      <c r="B718" s="48"/>
      <c r="D718" s="44"/>
      <c r="E718" s="55"/>
      <c r="F718" s="44"/>
      <c r="G718" s="48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</row>
    <row r="719" spans="1:30" ht="30" x14ac:dyDescent="0.4">
      <c r="A719" s="54"/>
      <c r="B719" s="48"/>
      <c r="D719" s="44"/>
      <c r="E719" s="55"/>
      <c r="F719" s="44"/>
      <c r="G719" s="48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</row>
    <row r="720" spans="1:30" ht="30" x14ac:dyDescent="0.4">
      <c r="A720" s="54"/>
      <c r="B720" s="48"/>
      <c r="D720" s="44"/>
      <c r="E720" s="55"/>
      <c r="F720" s="44"/>
      <c r="G720" s="48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</row>
    <row r="721" spans="1:30" ht="30" x14ac:dyDescent="0.4">
      <c r="A721" s="54"/>
      <c r="B721" s="48"/>
      <c r="D721" s="44"/>
      <c r="E721" s="55"/>
      <c r="F721" s="44"/>
      <c r="G721" s="48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</row>
    <row r="722" spans="1:30" ht="30" x14ac:dyDescent="0.4">
      <c r="A722" s="54"/>
      <c r="B722" s="48"/>
      <c r="D722" s="44"/>
      <c r="E722" s="55"/>
      <c r="F722" s="44"/>
      <c r="G722" s="48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</row>
    <row r="723" spans="1:30" ht="30" x14ac:dyDescent="0.4">
      <c r="A723" s="54"/>
      <c r="B723" s="48"/>
      <c r="D723" s="44"/>
      <c r="E723" s="55"/>
      <c r="F723" s="44"/>
      <c r="G723" s="48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</row>
    <row r="724" spans="1:30" ht="30" x14ac:dyDescent="0.4">
      <c r="A724" s="54"/>
      <c r="B724" s="48"/>
      <c r="D724" s="44"/>
      <c r="E724" s="55"/>
      <c r="F724" s="44"/>
      <c r="G724" s="48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</row>
    <row r="725" spans="1:30" ht="30" x14ac:dyDescent="0.4">
      <c r="A725" s="54"/>
      <c r="B725" s="48"/>
      <c r="D725" s="44"/>
      <c r="E725" s="55"/>
      <c r="F725" s="44"/>
      <c r="G725" s="48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</row>
    <row r="726" spans="1:30" ht="30" x14ac:dyDescent="0.4">
      <c r="A726" s="54"/>
      <c r="B726" s="48"/>
      <c r="D726" s="44"/>
      <c r="E726" s="55"/>
      <c r="F726" s="44"/>
      <c r="G726" s="48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</row>
    <row r="727" spans="1:30" ht="30" x14ac:dyDescent="0.4">
      <c r="A727" s="54"/>
      <c r="B727" s="48"/>
      <c r="D727" s="44"/>
      <c r="E727" s="55"/>
      <c r="F727" s="44"/>
      <c r="G727" s="48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</row>
    <row r="728" spans="1:30" ht="30" x14ac:dyDescent="0.4">
      <c r="A728" s="54"/>
      <c r="B728" s="48"/>
      <c r="D728" s="44"/>
      <c r="E728" s="55"/>
      <c r="F728" s="44"/>
      <c r="G728" s="48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</row>
    <row r="729" spans="1:30" ht="30" x14ac:dyDescent="0.4">
      <c r="A729" s="54"/>
      <c r="B729" s="48"/>
      <c r="D729" s="44"/>
      <c r="E729" s="55"/>
      <c r="F729" s="44"/>
      <c r="G729" s="48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</row>
    <row r="730" spans="1:30" ht="30" x14ac:dyDescent="0.4">
      <c r="A730" s="54"/>
      <c r="B730" s="48"/>
      <c r="D730" s="44"/>
      <c r="E730" s="55"/>
      <c r="F730" s="44"/>
      <c r="G730" s="48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</row>
    <row r="731" spans="1:30" ht="30" x14ac:dyDescent="0.4">
      <c r="A731" s="54"/>
      <c r="B731" s="48"/>
      <c r="D731" s="44"/>
      <c r="E731" s="55"/>
      <c r="F731" s="44"/>
      <c r="G731" s="48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</row>
    <row r="732" spans="1:30" ht="30" x14ac:dyDescent="0.4">
      <c r="A732" s="54"/>
      <c r="B732" s="48"/>
      <c r="D732" s="44"/>
      <c r="E732" s="55"/>
      <c r="F732" s="44"/>
      <c r="G732" s="48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</row>
    <row r="733" spans="1:30" ht="30" x14ac:dyDescent="0.4">
      <c r="A733" s="54"/>
      <c r="B733" s="48"/>
      <c r="D733" s="44"/>
      <c r="E733" s="55"/>
      <c r="F733" s="44"/>
      <c r="G733" s="48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</row>
    <row r="734" spans="1:30" ht="30" x14ac:dyDescent="0.4">
      <c r="A734" s="54"/>
      <c r="B734" s="48"/>
      <c r="D734" s="44"/>
      <c r="E734" s="55"/>
      <c r="F734" s="44"/>
      <c r="G734" s="48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</row>
    <row r="735" spans="1:30" ht="30" x14ac:dyDescent="0.4">
      <c r="A735" s="54"/>
      <c r="B735" s="48"/>
      <c r="D735" s="44"/>
      <c r="E735" s="55"/>
      <c r="F735" s="44"/>
      <c r="G735" s="48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</row>
    <row r="736" spans="1:30" ht="30" x14ac:dyDescent="0.4">
      <c r="A736" s="54"/>
      <c r="B736" s="48"/>
      <c r="D736" s="44"/>
      <c r="E736" s="55"/>
      <c r="F736" s="44"/>
      <c r="G736" s="48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</row>
    <row r="737" spans="1:30" ht="30" x14ac:dyDescent="0.4">
      <c r="A737" s="54"/>
      <c r="B737" s="48"/>
      <c r="D737" s="44"/>
      <c r="E737" s="55"/>
      <c r="F737" s="44"/>
      <c r="G737" s="48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</row>
    <row r="738" spans="1:30" ht="30" x14ac:dyDescent="0.4">
      <c r="A738" s="54"/>
      <c r="B738" s="48"/>
      <c r="D738" s="44"/>
      <c r="E738" s="55"/>
      <c r="F738" s="44"/>
      <c r="G738" s="48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</row>
    <row r="739" spans="1:30" ht="30" x14ac:dyDescent="0.4">
      <c r="A739" s="54"/>
      <c r="B739" s="48"/>
      <c r="D739" s="44"/>
      <c r="E739" s="55"/>
      <c r="F739" s="44"/>
      <c r="G739" s="48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</row>
    <row r="740" spans="1:30" ht="30" x14ac:dyDescent="0.4">
      <c r="A740" s="54"/>
      <c r="B740" s="48"/>
      <c r="D740" s="44"/>
      <c r="E740" s="55"/>
      <c r="F740" s="44"/>
      <c r="G740" s="48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</row>
    <row r="741" spans="1:30" ht="30" x14ac:dyDescent="0.4">
      <c r="A741" s="54"/>
      <c r="B741" s="48"/>
      <c r="D741" s="44"/>
      <c r="E741" s="55"/>
      <c r="F741" s="44"/>
      <c r="G741" s="48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</row>
    <row r="742" spans="1:30" ht="30" x14ac:dyDescent="0.4">
      <c r="A742" s="54"/>
      <c r="B742" s="48"/>
      <c r="D742" s="44"/>
      <c r="E742" s="55"/>
      <c r="F742" s="44"/>
      <c r="G742" s="48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</row>
    <row r="743" spans="1:30" ht="30" x14ac:dyDescent="0.4">
      <c r="A743" s="54"/>
      <c r="B743" s="48"/>
      <c r="D743" s="44"/>
      <c r="E743" s="55"/>
      <c r="F743" s="44"/>
      <c r="G743" s="48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</row>
    <row r="744" spans="1:30" ht="30" x14ac:dyDescent="0.4">
      <c r="A744" s="54"/>
      <c r="B744" s="48"/>
      <c r="D744" s="44"/>
      <c r="E744" s="55"/>
      <c r="F744" s="44"/>
      <c r="G744" s="48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</row>
    <row r="745" spans="1:30" ht="30" x14ac:dyDescent="0.4">
      <c r="A745" s="54"/>
      <c r="B745" s="48"/>
      <c r="D745" s="44"/>
      <c r="E745" s="55"/>
      <c r="F745" s="44"/>
      <c r="G745" s="48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</row>
    <row r="746" spans="1:30" ht="30" x14ac:dyDescent="0.4">
      <c r="A746" s="54"/>
      <c r="B746" s="48"/>
      <c r="D746" s="44"/>
      <c r="E746" s="55"/>
      <c r="F746" s="44"/>
      <c r="G746" s="48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</row>
    <row r="747" spans="1:30" ht="30" x14ac:dyDescent="0.4">
      <c r="A747" s="54"/>
      <c r="B747" s="48"/>
      <c r="D747" s="44"/>
      <c r="E747" s="55"/>
      <c r="F747" s="44"/>
      <c r="G747" s="48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</row>
    <row r="748" spans="1:30" ht="30" x14ac:dyDescent="0.4">
      <c r="A748" s="54"/>
      <c r="B748" s="48"/>
      <c r="D748" s="44"/>
      <c r="E748" s="55"/>
      <c r="F748" s="44"/>
      <c r="G748" s="48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</row>
    <row r="749" spans="1:30" ht="30" x14ac:dyDescent="0.4">
      <c r="A749" s="54"/>
      <c r="B749" s="48"/>
      <c r="D749" s="44"/>
      <c r="E749" s="55"/>
      <c r="F749" s="44"/>
      <c r="G749" s="48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</row>
    <row r="750" spans="1:30" ht="30" x14ac:dyDescent="0.4">
      <c r="A750" s="54"/>
      <c r="B750" s="48"/>
      <c r="D750" s="44"/>
      <c r="E750" s="55"/>
      <c r="F750" s="44"/>
      <c r="G750" s="48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</row>
    <row r="751" spans="1:30" ht="30" x14ac:dyDescent="0.4">
      <c r="A751" s="54"/>
      <c r="B751" s="48"/>
      <c r="D751" s="44"/>
      <c r="E751" s="55"/>
      <c r="F751" s="44"/>
      <c r="G751" s="48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</row>
    <row r="752" spans="1:30" ht="30" x14ac:dyDescent="0.4">
      <c r="A752" s="54"/>
      <c r="B752" s="48"/>
      <c r="D752" s="44"/>
      <c r="E752" s="55"/>
      <c r="F752" s="44"/>
      <c r="G752" s="48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</row>
    <row r="753" spans="1:30" ht="30" x14ac:dyDescent="0.4">
      <c r="A753" s="54"/>
      <c r="B753" s="48"/>
      <c r="D753" s="44"/>
      <c r="E753" s="55"/>
      <c r="F753" s="44"/>
      <c r="G753" s="48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</row>
    <row r="754" spans="1:30" ht="30" x14ac:dyDescent="0.4">
      <c r="A754" s="54"/>
      <c r="B754" s="48"/>
      <c r="D754" s="44"/>
      <c r="E754" s="55"/>
      <c r="F754" s="44"/>
      <c r="G754" s="48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</row>
    <row r="755" spans="1:30" ht="30" x14ac:dyDescent="0.4">
      <c r="A755" s="54"/>
      <c r="B755" s="48"/>
      <c r="D755" s="44"/>
      <c r="E755" s="55"/>
      <c r="F755" s="44"/>
      <c r="G755" s="48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</row>
    <row r="756" spans="1:30" ht="30" x14ac:dyDescent="0.4">
      <c r="A756" s="54"/>
      <c r="B756" s="48"/>
      <c r="D756" s="44"/>
      <c r="E756" s="55"/>
      <c r="F756" s="44"/>
      <c r="G756" s="48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</row>
    <row r="757" spans="1:30" ht="30" x14ac:dyDescent="0.4">
      <c r="A757" s="54"/>
      <c r="B757" s="48"/>
      <c r="D757" s="44"/>
      <c r="E757" s="55"/>
      <c r="F757" s="44"/>
      <c r="G757" s="48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</row>
    <row r="758" spans="1:30" ht="30" x14ac:dyDescent="0.4">
      <c r="A758" s="54"/>
      <c r="B758" s="48"/>
      <c r="D758" s="44"/>
      <c r="E758" s="55"/>
      <c r="F758" s="44"/>
      <c r="G758" s="48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</row>
    <row r="759" spans="1:30" ht="30" x14ac:dyDescent="0.4">
      <c r="A759" s="54"/>
      <c r="B759" s="48"/>
      <c r="D759" s="44"/>
      <c r="E759" s="55"/>
      <c r="F759" s="44"/>
      <c r="G759" s="48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</row>
    <row r="760" spans="1:30" ht="30" x14ac:dyDescent="0.4">
      <c r="A760" s="54"/>
      <c r="B760" s="48"/>
      <c r="D760" s="44"/>
      <c r="E760" s="55"/>
      <c r="F760" s="44"/>
      <c r="G760" s="48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</row>
    <row r="761" spans="1:30" ht="30" x14ac:dyDescent="0.4">
      <c r="A761" s="54"/>
      <c r="B761" s="48"/>
      <c r="D761" s="44"/>
      <c r="E761" s="55"/>
      <c r="F761" s="44"/>
      <c r="G761" s="48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</row>
    <row r="762" spans="1:30" ht="30" x14ac:dyDescent="0.4">
      <c r="A762" s="54"/>
      <c r="B762" s="48"/>
      <c r="D762" s="44"/>
      <c r="E762" s="55"/>
      <c r="F762" s="44"/>
      <c r="G762" s="48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</row>
    <row r="763" spans="1:30" ht="30" x14ac:dyDescent="0.4">
      <c r="A763" s="54"/>
      <c r="B763" s="48"/>
      <c r="D763" s="44"/>
      <c r="E763" s="55"/>
      <c r="F763" s="44"/>
      <c r="G763" s="48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</row>
    <row r="764" spans="1:30" ht="30" x14ac:dyDescent="0.4">
      <c r="A764" s="54"/>
      <c r="B764" s="48"/>
      <c r="D764" s="44"/>
      <c r="E764" s="55"/>
      <c r="F764" s="44"/>
      <c r="G764" s="48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</row>
    <row r="765" spans="1:30" ht="30" x14ac:dyDescent="0.4">
      <c r="A765" s="54"/>
      <c r="B765" s="48"/>
      <c r="D765" s="44"/>
      <c r="E765" s="55"/>
      <c r="F765" s="44"/>
      <c r="G765" s="48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</row>
    <row r="766" spans="1:30" ht="30" x14ac:dyDescent="0.4">
      <c r="A766" s="54"/>
      <c r="B766" s="48"/>
      <c r="D766" s="44"/>
      <c r="E766" s="55"/>
      <c r="F766" s="44"/>
      <c r="G766" s="48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</row>
    <row r="767" spans="1:30" ht="30" x14ac:dyDescent="0.4">
      <c r="A767" s="54"/>
      <c r="B767" s="48"/>
      <c r="D767" s="44"/>
      <c r="E767" s="55"/>
      <c r="F767" s="44"/>
      <c r="G767" s="48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</row>
    <row r="768" spans="1:30" ht="30" x14ac:dyDescent="0.4">
      <c r="A768" s="54"/>
      <c r="B768" s="48"/>
      <c r="D768" s="44"/>
      <c r="E768" s="55"/>
      <c r="F768" s="44"/>
      <c r="G768" s="48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</row>
    <row r="769" spans="1:30" ht="30" x14ac:dyDescent="0.4">
      <c r="A769" s="54"/>
      <c r="B769" s="48"/>
      <c r="D769" s="44"/>
      <c r="E769" s="55"/>
      <c r="F769" s="44"/>
      <c r="G769" s="48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</row>
    <row r="770" spans="1:30" ht="30" x14ac:dyDescent="0.4">
      <c r="A770" s="54"/>
      <c r="B770" s="48"/>
      <c r="D770" s="44"/>
      <c r="E770" s="55"/>
      <c r="F770" s="44"/>
      <c r="G770" s="48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</row>
    <row r="771" spans="1:30" ht="30" x14ac:dyDescent="0.4">
      <c r="A771" s="54"/>
      <c r="B771" s="48"/>
      <c r="D771" s="44"/>
      <c r="E771" s="55"/>
      <c r="F771" s="44"/>
      <c r="G771" s="48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</row>
    <row r="772" spans="1:30" ht="30" x14ac:dyDescent="0.4">
      <c r="A772" s="54"/>
      <c r="B772" s="48"/>
      <c r="D772" s="44"/>
      <c r="E772" s="55"/>
      <c r="F772" s="44"/>
      <c r="G772" s="48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</row>
    <row r="773" spans="1:30" ht="30" x14ac:dyDescent="0.4">
      <c r="A773" s="54"/>
      <c r="B773" s="48"/>
      <c r="D773" s="44"/>
      <c r="E773" s="55"/>
      <c r="F773" s="44"/>
      <c r="G773" s="48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</row>
    <row r="774" spans="1:30" ht="30" x14ac:dyDescent="0.4">
      <c r="A774" s="54"/>
      <c r="B774" s="48"/>
      <c r="D774" s="44"/>
      <c r="E774" s="55"/>
      <c r="F774" s="44"/>
      <c r="G774" s="48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</row>
    <row r="775" spans="1:30" ht="30" x14ac:dyDescent="0.4">
      <c r="A775" s="54"/>
      <c r="B775" s="48"/>
      <c r="D775" s="44"/>
      <c r="E775" s="55"/>
      <c r="F775" s="44"/>
      <c r="G775" s="48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</row>
    <row r="776" spans="1:30" ht="30" x14ac:dyDescent="0.4">
      <c r="A776" s="54"/>
      <c r="B776" s="48"/>
      <c r="D776" s="44"/>
      <c r="E776" s="55"/>
      <c r="F776" s="44"/>
      <c r="G776" s="48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</row>
    <row r="777" spans="1:30" ht="30" x14ac:dyDescent="0.4">
      <c r="A777" s="54"/>
      <c r="B777" s="48"/>
      <c r="D777" s="44"/>
      <c r="E777" s="55"/>
      <c r="F777" s="44"/>
      <c r="G777" s="48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</row>
    <row r="778" spans="1:30" ht="30" x14ac:dyDescent="0.4">
      <c r="A778" s="54"/>
      <c r="B778" s="48"/>
      <c r="D778" s="44"/>
      <c r="E778" s="55"/>
      <c r="F778" s="44"/>
      <c r="G778" s="48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</row>
    <row r="779" spans="1:30" ht="30" x14ac:dyDescent="0.4">
      <c r="A779" s="54"/>
      <c r="B779" s="48"/>
      <c r="D779" s="44"/>
      <c r="E779" s="55"/>
      <c r="F779" s="44"/>
      <c r="G779" s="48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</row>
    <row r="780" spans="1:30" ht="30" x14ac:dyDescent="0.4">
      <c r="A780" s="54"/>
      <c r="B780" s="48"/>
      <c r="D780" s="44"/>
      <c r="E780" s="55"/>
      <c r="F780" s="44"/>
      <c r="G780" s="48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</row>
    <row r="781" spans="1:30" ht="30" x14ac:dyDescent="0.4">
      <c r="A781" s="54"/>
      <c r="B781" s="48"/>
      <c r="D781" s="44"/>
      <c r="E781" s="55"/>
      <c r="F781" s="44"/>
      <c r="G781" s="48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</row>
    <row r="782" spans="1:30" ht="30" x14ac:dyDescent="0.4">
      <c r="A782" s="54"/>
      <c r="B782" s="48"/>
      <c r="D782" s="44"/>
      <c r="E782" s="55"/>
      <c r="F782" s="44"/>
      <c r="G782" s="48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</row>
    <row r="783" spans="1:30" ht="30" x14ac:dyDescent="0.4">
      <c r="A783" s="54"/>
      <c r="B783" s="48"/>
      <c r="D783" s="44"/>
      <c r="E783" s="55"/>
      <c r="F783" s="44"/>
      <c r="G783" s="48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</row>
    <row r="784" spans="1:30" ht="30" x14ac:dyDescent="0.4">
      <c r="A784" s="54"/>
      <c r="B784" s="48"/>
      <c r="D784" s="44"/>
      <c r="E784" s="55"/>
      <c r="F784" s="44"/>
      <c r="G784" s="48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</row>
    <row r="785" spans="1:30" ht="30" x14ac:dyDescent="0.4">
      <c r="A785" s="54"/>
      <c r="B785" s="48"/>
      <c r="D785" s="44"/>
      <c r="E785" s="55"/>
      <c r="F785" s="44"/>
      <c r="G785" s="48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</row>
    <row r="786" spans="1:30" ht="30" x14ac:dyDescent="0.4">
      <c r="A786" s="54"/>
      <c r="B786" s="48"/>
      <c r="D786" s="44"/>
      <c r="E786" s="55"/>
      <c r="F786" s="44"/>
      <c r="G786" s="48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</row>
    <row r="787" spans="1:30" ht="30" x14ac:dyDescent="0.4">
      <c r="A787" s="54"/>
      <c r="B787" s="48"/>
      <c r="D787" s="44"/>
      <c r="E787" s="55"/>
      <c r="F787" s="44"/>
      <c r="G787" s="48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</row>
    <row r="788" spans="1:30" ht="30" x14ac:dyDescent="0.4">
      <c r="A788" s="54"/>
      <c r="B788" s="48"/>
      <c r="D788" s="44"/>
      <c r="E788" s="55"/>
      <c r="F788" s="44"/>
      <c r="G788" s="48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</row>
    <row r="789" spans="1:30" ht="30" x14ac:dyDescent="0.4">
      <c r="A789" s="54"/>
      <c r="B789" s="48"/>
      <c r="D789" s="44"/>
      <c r="E789" s="55"/>
      <c r="F789" s="44"/>
      <c r="G789" s="48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</row>
    <row r="790" spans="1:30" ht="30" x14ac:dyDescent="0.4">
      <c r="A790" s="54"/>
      <c r="B790" s="48"/>
      <c r="D790" s="44"/>
      <c r="E790" s="55"/>
      <c r="F790" s="44"/>
      <c r="G790" s="48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</row>
    <row r="791" spans="1:30" ht="30" x14ac:dyDescent="0.4">
      <c r="A791" s="54"/>
      <c r="B791" s="48"/>
      <c r="D791" s="44"/>
      <c r="E791" s="55"/>
      <c r="F791" s="44"/>
      <c r="G791" s="48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</row>
    <row r="792" spans="1:30" ht="30" x14ac:dyDescent="0.4">
      <c r="A792" s="54"/>
      <c r="B792" s="48"/>
      <c r="D792" s="44"/>
      <c r="E792" s="55"/>
      <c r="F792" s="44"/>
      <c r="G792" s="48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</row>
    <row r="793" spans="1:30" ht="30" x14ac:dyDescent="0.4">
      <c r="A793" s="54"/>
      <c r="B793" s="48"/>
      <c r="D793" s="44"/>
      <c r="E793" s="55"/>
      <c r="F793" s="44"/>
      <c r="G793" s="48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</row>
    <row r="794" spans="1:30" ht="30" x14ac:dyDescent="0.4">
      <c r="A794" s="54"/>
      <c r="B794" s="48"/>
      <c r="D794" s="44"/>
      <c r="E794" s="55"/>
      <c r="F794" s="44"/>
      <c r="G794" s="48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</row>
    <row r="795" spans="1:30" ht="30" x14ac:dyDescent="0.4">
      <c r="A795" s="54"/>
      <c r="B795" s="48"/>
      <c r="D795" s="44"/>
      <c r="E795" s="55"/>
      <c r="F795" s="44"/>
      <c r="G795" s="48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</row>
    <row r="796" spans="1:30" ht="30" x14ac:dyDescent="0.4">
      <c r="A796" s="54"/>
      <c r="B796" s="48"/>
      <c r="D796" s="44"/>
      <c r="E796" s="55"/>
      <c r="F796" s="44"/>
      <c r="G796" s="48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</row>
    <row r="797" spans="1:30" ht="30" x14ac:dyDescent="0.4">
      <c r="A797" s="54"/>
      <c r="B797" s="48"/>
      <c r="D797" s="44"/>
      <c r="E797" s="55"/>
      <c r="F797" s="44"/>
      <c r="G797" s="48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</row>
    <row r="798" spans="1:30" ht="30" x14ac:dyDescent="0.4">
      <c r="A798" s="54"/>
      <c r="B798" s="48"/>
      <c r="D798" s="44"/>
      <c r="E798" s="55"/>
      <c r="F798" s="44"/>
      <c r="G798" s="48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</row>
    <row r="799" spans="1:30" ht="30" x14ac:dyDescent="0.4">
      <c r="A799" s="54"/>
      <c r="B799" s="48"/>
      <c r="D799" s="44"/>
      <c r="E799" s="55"/>
      <c r="F799" s="44"/>
      <c r="G799" s="48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</row>
    <row r="800" spans="1:30" ht="30" x14ac:dyDescent="0.4">
      <c r="A800" s="54"/>
      <c r="B800" s="48"/>
      <c r="D800" s="44"/>
      <c r="E800" s="55"/>
      <c r="F800" s="44"/>
      <c r="G800" s="48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</row>
    <row r="801" spans="1:30" ht="30" x14ac:dyDescent="0.4">
      <c r="A801" s="54"/>
      <c r="B801" s="48"/>
      <c r="D801" s="44"/>
      <c r="E801" s="55"/>
      <c r="F801" s="44"/>
      <c r="G801" s="48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</row>
    <row r="802" spans="1:30" ht="30" x14ac:dyDescent="0.4">
      <c r="A802" s="54"/>
      <c r="B802" s="48"/>
      <c r="D802" s="44"/>
      <c r="E802" s="55"/>
      <c r="F802" s="44"/>
      <c r="G802" s="48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</row>
    <row r="803" spans="1:30" ht="30" x14ac:dyDescent="0.4">
      <c r="A803" s="54"/>
      <c r="B803" s="48"/>
      <c r="D803" s="44"/>
      <c r="E803" s="55"/>
      <c r="F803" s="44"/>
      <c r="G803" s="48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</row>
    <row r="804" spans="1:30" ht="30" x14ac:dyDescent="0.4">
      <c r="A804" s="54"/>
      <c r="B804" s="48"/>
      <c r="D804" s="44"/>
      <c r="E804" s="55"/>
      <c r="F804" s="44"/>
      <c r="G804" s="48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</row>
    <row r="805" spans="1:30" ht="30" x14ac:dyDescent="0.4">
      <c r="A805" s="54"/>
      <c r="B805" s="48"/>
      <c r="D805" s="44"/>
      <c r="E805" s="55"/>
      <c r="F805" s="44"/>
      <c r="G805" s="48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</row>
    <row r="806" spans="1:30" ht="30" x14ac:dyDescent="0.4">
      <c r="A806" s="54"/>
      <c r="B806" s="48"/>
      <c r="D806" s="44"/>
      <c r="E806" s="55"/>
      <c r="F806" s="44"/>
      <c r="G806" s="48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</row>
    <row r="807" spans="1:30" ht="30" x14ac:dyDescent="0.4">
      <c r="A807" s="54"/>
      <c r="B807" s="48"/>
      <c r="D807" s="44"/>
      <c r="E807" s="55"/>
      <c r="F807" s="44"/>
      <c r="G807" s="48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</row>
    <row r="808" spans="1:30" ht="30" x14ac:dyDescent="0.4">
      <c r="A808" s="54"/>
      <c r="B808" s="48"/>
      <c r="D808" s="44"/>
      <c r="E808" s="55"/>
      <c r="F808" s="44"/>
      <c r="G808" s="48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</row>
    <row r="809" spans="1:30" ht="30" x14ac:dyDescent="0.4">
      <c r="A809" s="54"/>
      <c r="B809" s="48"/>
      <c r="D809" s="44"/>
      <c r="E809" s="55"/>
      <c r="F809" s="44"/>
      <c r="G809" s="48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</row>
    <row r="810" spans="1:30" ht="30" x14ac:dyDescent="0.4">
      <c r="A810" s="54"/>
      <c r="B810" s="48"/>
      <c r="D810" s="44"/>
      <c r="E810" s="55"/>
      <c r="F810" s="44"/>
      <c r="G810" s="48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</row>
    <row r="811" spans="1:30" ht="30" x14ac:dyDescent="0.4">
      <c r="A811" s="54"/>
      <c r="B811" s="48"/>
      <c r="D811" s="44"/>
      <c r="E811" s="55"/>
      <c r="F811" s="44"/>
      <c r="G811" s="48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</row>
    <row r="812" spans="1:30" ht="30" x14ac:dyDescent="0.4">
      <c r="A812" s="54"/>
      <c r="B812" s="48"/>
      <c r="D812" s="44"/>
      <c r="E812" s="55"/>
      <c r="F812" s="44"/>
      <c r="G812" s="48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</row>
    <row r="813" spans="1:30" ht="30" x14ac:dyDescent="0.4">
      <c r="A813" s="54"/>
      <c r="B813" s="48"/>
      <c r="D813" s="44"/>
      <c r="E813" s="55"/>
      <c r="F813" s="44"/>
      <c r="G813" s="48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</row>
    <row r="814" spans="1:30" ht="30" x14ac:dyDescent="0.4">
      <c r="A814" s="54"/>
      <c r="B814" s="48"/>
      <c r="D814" s="44"/>
      <c r="E814" s="55"/>
      <c r="F814" s="44"/>
      <c r="G814" s="48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</row>
    <row r="815" spans="1:30" ht="30" x14ac:dyDescent="0.4">
      <c r="A815" s="54"/>
      <c r="B815" s="48"/>
      <c r="D815" s="44"/>
      <c r="E815" s="55"/>
      <c r="F815" s="44"/>
      <c r="G815" s="48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</row>
    <row r="816" spans="1:30" ht="30" x14ac:dyDescent="0.4">
      <c r="A816" s="54"/>
      <c r="B816" s="48"/>
      <c r="D816" s="44"/>
      <c r="E816" s="55"/>
      <c r="F816" s="44"/>
      <c r="G816" s="48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</row>
    <row r="817" spans="1:30" ht="30" x14ac:dyDescent="0.4">
      <c r="A817" s="54"/>
      <c r="B817" s="48"/>
      <c r="D817" s="44"/>
      <c r="E817" s="55"/>
      <c r="F817" s="44"/>
      <c r="G817" s="48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</row>
    <row r="818" spans="1:30" ht="30" x14ac:dyDescent="0.4">
      <c r="A818" s="54"/>
      <c r="B818" s="48"/>
      <c r="D818" s="44"/>
      <c r="E818" s="55"/>
      <c r="F818" s="44"/>
      <c r="G818" s="48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</row>
    <row r="819" spans="1:30" ht="30" x14ac:dyDescent="0.4">
      <c r="A819" s="54"/>
      <c r="B819" s="48"/>
      <c r="D819" s="44"/>
      <c r="E819" s="55"/>
      <c r="F819" s="44"/>
      <c r="G819" s="48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</row>
    <row r="820" spans="1:30" ht="30" x14ac:dyDescent="0.4">
      <c r="A820" s="54"/>
      <c r="B820" s="48"/>
      <c r="D820" s="44"/>
      <c r="E820" s="55"/>
      <c r="F820" s="44"/>
      <c r="G820" s="48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</row>
    <row r="821" spans="1:30" ht="30" x14ac:dyDescent="0.4">
      <c r="A821" s="54"/>
      <c r="B821" s="48"/>
      <c r="D821" s="44"/>
      <c r="E821" s="55"/>
      <c r="F821" s="44"/>
      <c r="G821" s="48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</row>
    <row r="822" spans="1:30" ht="30" x14ac:dyDescent="0.4">
      <c r="A822" s="54"/>
      <c r="B822" s="48"/>
      <c r="D822" s="44"/>
      <c r="E822" s="55"/>
      <c r="F822" s="44"/>
      <c r="G822" s="48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</row>
    <row r="823" spans="1:30" ht="30" x14ac:dyDescent="0.4">
      <c r="A823" s="54"/>
      <c r="B823" s="48"/>
      <c r="D823" s="44"/>
      <c r="E823" s="55"/>
      <c r="F823" s="44"/>
      <c r="G823" s="48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</row>
    <row r="824" spans="1:30" ht="30" x14ac:dyDescent="0.4">
      <c r="A824" s="54"/>
      <c r="B824" s="48"/>
      <c r="D824" s="44"/>
      <c r="E824" s="55"/>
      <c r="F824" s="44"/>
      <c r="G824" s="48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</row>
    <row r="825" spans="1:30" ht="30" x14ac:dyDescent="0.4">
      <c r="A825" s="54"/>
      <c r="B825" s="48"/>
      <c r="D825" s="44"/>
      <c r="E825" s="55"/>
      <c r="F825" s="44"/>
      <c r="G825" s="48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</row>
    <row r="826" spans="1:30" ht="30" x14ac:dyDescent="0.4">
      <c r="A826" s="54"/>
      <c r="B826" s="48"/>
      <c r="D826" s="44"/>
      <c r="E826" s="55"/>
      <c r="F826" s="44"/>
      <c r="G826" s="48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</row>
    <row r="827" spans="1:30" ht="30" x14ac:dyDescent="0.4">
      <c r="A827" s="54"/>
      <c r="B827" s="48"/>
      <c r="D827" s="44"/>
      <c r="E827" s="55"/>
      <c r="F827" s="44"/>
      <c r="G827" s="48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</row>
    <row r="828" spans="1:30" ht="30" x14ac:dyDescent="0.4">
      <c r="A828" s="54"/>
      <c r="B828" s="48"/>
      <c r="D828" s="44"/>
      <c r="E828" s="55"/>
      <c r="F828" s="44"/>
      <c r="G828" s="48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</row>
    <row r="829" spans="1:30" ht="30" x14ac:dyDescent="0.4">
      <c r="A829" s="54"/>
      <c r="B829" s="48"/>
      <c r="D829" s="44"/>
      <c r="E829" s="55"/>
      <c r="F829" s="44"/>
      <c r="G829" s="48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</row>
    <row r="830" spans="1:30" ht="30" x14ac:dyDescent="0.4">
      <c r="A830" s="54"/>
      <c r="B830" s="48"/>
      <c r="D830" s="44"/>
      <c r="E830" s="55"/>
      <c r="F830" s="44"/>
      <c r="G830" s="48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</row>
    <row r="831" spans="1:30" ht="30" x14ac:dyDescent="0.4">
      <c r="A831" s="54"/>
      <c r="B831" s="48"/>
      <c r="D831" s="44"/>
      <c r="E831" s="55"/>
      <c r="F831" s="44"/>
      <c r="G831" s="48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</row>
    <row r="832" spans="1:30" ht="30" x14ac:dyDescent="0.4">
      <c r="A832" s="54"/>
      <c r="B832" s="48"/>
      <c r="D832" s="44"/>
      <c r="E832" s="55"/>
      <c r="F832" s="44"/>
      <c r="G832" s="48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</row>
    <row r="833" spans="1:30" ht="30" x14ac:dyDescent="0.4">
      <c r="A833" s="54"/>
      <c r="B833" s="48"/>
      <c r="D833" s="44"/>
      <c r="E833" s="55"/>
      <c r="F833" s="44"/>
      <c r="G833" s="48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</row>
    <row r="834" spans="1:30" ht="30" x14ac:dyDescent="0.4">
      <c r="A834" s="54"/>
      <c r="B834" s="48"/>
      <c r="D834" s="44"/>
      <c r="E834" s="55"/>
      <c r="F834" s="44"/>
      <c r="G834" s="48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</row>
    <row r="835" spans="1:30" ht="30" x14ac:dyDescent="0.4">
      <c r="A835" s="54"/>
      <c r="B835" s="48"/>
      <c r="D835" s="44"/>
      <c r="E835" s="55"/>
      <c r="F835" s="44"/>
      <c r="G835" s="48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</row>
    <row r="836" spans="1:30" ht="30" x14ac:dyDescent="0.4">
      <c r="A836" s="54"/>
      <c r="B836" s="48"/>
      <c r="D836" s="44"/>
      <c r="E836" s="55"/>
      <c r="F836" s="44"/>
      <c r="G836" s="48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</row>
    <row r="837" spans="1:30" ht="30" x14ac:dyDescent="0.4">
      <c r="A837" s="54"/>
      <c r="B837" s="48"/>
      <c r="D837" s="44"/>
      <c r="E837" s="55"/>
      <c r="F837" s="44"/>
      <c r="G837" s="48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</row>
    <row r="838" spans="1:30" ht="30" x14ac:dyDescent="0.4">
      <c r="A838" s="54"/>
      <c r="B838" s="48"/>
      <c r="D838" s="44"/>
      <c r="E838" s="55"/>
      <c r="F838" s="44"/>
      <c r="G838" s="48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</row>
    <row r="839" spans="1:30" ht="30" x14ac:dyDescent="0.4">
      <c r="A839" s="54"/>
      <c r="B839" s="48"/>
      <c r="D839" s="44"/>
      <c r="E839" s="55"/>
      <c r="F839" s="44"/>
      <c r="G839" s="48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</row>
    <row r="840" spans="1:30" ht="30" x14ac:dyDescent="0.4">
      <c r="A840" s="54"/>
      <c r="B840" s="48"/>
      <c r="D840" s="44"/>
      <c r="E840" s="55"/>
      <c r="F840" s="44"/>
      <c r="G840" s="48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</row>
    <row r="841" spans="1:30" ht="30" x14ac:dyDescent="0.4">
      <c r="A841" s="54"/>
      <c r="B841" s="48"/>
      <c r="D841" s="44"/>
      <c r="E841" s="55"/>
      <c r="F841" s="44"/>
      <c r="G841" s="48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</row>
    <row r="842" spans="1:30" ht="30" x14ac:dyDescent="0.4">
      <c r="A842" s="54"/>
      <c r="B842" s="48"/>
      <c r="D842" s="44"/>
      <c r="E842" s="55"/>
      <c r="F842" s="44"/>
      <c r="G842" s="48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</row>
    <row r="843" spans="1:30" ht="30" x14ac:dyDescent="0.4">
      <c r="A843" s="54"/>
      <c r="B843" s="48"/>
      <c r="D843" s="44"/>
      <c r="E843" s="55"/>
      <c r="F843" s="44"/>
      <c r="G843" s="48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</row>
    <row r="844" spans="1:30" ht="30" x14ac:dyDescent="0.4">
      <c r="A844" s="54"/>
      <c r="B844" s="48"/>
      <c r="D844" s="44"/>
      <c r="E844" s="55"/>
      <c r="F844" s="44"/>
      <c r="G844" s="48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</row>
    <row r="845" spans="1:30" ht="30" x14ac:dyDescent="0.4">
      <c r="A845" s="54"/>
      <c r="B845" s="48"/>
      <c r="D845" s="44"/>
      <c r="E845" s="55"/>
      <c r="F845" s="44"/>
      <c r="G845" s="48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</row>
    <row r="846" spans="1:30" ht="30" x14ac:dyDescent="0.4">
      <c r="A846" s="54"/>
      <c r="B846" s="48"/>
      <c r="D846" s="44"/>
      <c r="E846" s="55"/>
      <c r="F846" s="44"/>
      <c r="G846" s="48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</row>
    <row r="847" spans="1:30" ht="30" x14ac:dyDescent="0.4">
      <c r="A847" s="54"/>
      <c r="B847" s="48"/>
      <c r="D847" s="44"/>
      <c r="E847" s="55"/>
      <c r="F847" s="44"/>
      <c r="G847" s="48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</row>
    <row r="848" spans="1:30" ht="30" x14ac:dyDescent="0.4">
      <c r="A848" s="54"/>
      <c r="B848" s="48"/>
      <c r="D848" s="44"/>
      <c r="E848" s="55"/>
      <c r="F848" s="44"/>
      <c r="G848" s="48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</row>
    <row r="849" spans="1:30" ht="30" x14ac:dyDescent="0.4">
      <c r="A849" s="54"/>
      <c r="B849" s="48"/>
      <c r="D849" s="44"/>
      <c r="E849" s="55"/>
      <c r="F849" s="44"/>
      <c r="G849" s="48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</row>
    <row r="850" spans="1:30" ht="30" x14ac:dyDescent="0.4">
      <c r="A850" s="54"/>
      <c r="B850" s="48"/>
      <c r="D850" s="44"/>
      <c r="E850" s="55"/>
      <c r="F850" s="44"/>
      <c r="G850" s="48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</row>
    <row r="851" spans="1:30" ht="30" x14ac:dyDescent="0.4">
      <c r="A851" s="54"/>
      <c r="B851" s="48"/>
      <c r="D851" s="44"/>
      <c r="E851" s="55"/>
      <c r="F851" s="44"/>
      <c r="G851" s="48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</row>
    <row r="852" spans="1:30" ht="30" x14ac:dyDescent="0.4">
      <c r="A852" s="54"/>
      <c r="B852" s="48"/>
      <c r="D852" s="44"/>
      <c r="E852" s="55"/>
      <c r="F852" s="44"/>
      <c r="G852" s="48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</row>
    <row r="853" spans="1:30" ht="30" x14ac:dyDescent="0.4">
      <c r="A853" s="54"/>
      <c r="B853" s="48"/>
      <c r="D853" s="44"/>
      <c r="E853" s="55"/>
      <c r="F853" s="44"/>
      <c r="G853" s="48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</row>
    <row r="854" spans="1:30" ht="30" x14ac:dyDescent="0.4">
      <c r="A854" s="54"/>
      <c r="B854" s="48"/>
      <c r="D854" s="44"/>
      <c r="E854" s="55"/>
      <c r="F854" s="44"/>
      <c r="G854" s="48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</row>
    <row r="855" spans="1:30" ht="30" x14ac:dyDescent="0.4">
      <c r="A855" s="54"/>
      <c r="B855" s="48"/>
      <c r="D855" s="44"/>
      <c r="E855" s="55"/>
      <c r="F855" s="44"/>
      <c r="G855" s="48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</row>
    <row r="856" spans="1:30" ht="30" x14ac:dyDescent="0.4">
      <c r="A856" s="54"/>
      <c r="B856" s="48"/>
      <c r="D856" s="44"/>
      <c r="E856" s="55"/>
      <c r="F856" s="44"/>
      <c r="G856" s="48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</row>
    <row r="857" spans="1:30" ht="30" x14ac:dyDescent="0.4">
      <c r="A857" s="54"/>
      <c r="B857" s="48"/>
      <c r="D857" s="44"/>
      <c r="E857" s="55"/>
      <c r="F857" s="44"/>
      <c r="G857" s="48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</row>
    <row r="858" spans="1:30" ht="30" x14ac:dyDescent="0.4">
      <c r="A858" s="54"/>
      <c r="B858" s="48"/>
      <c r="D858" s="44"/>
      <c r="E858" s="55"/>
      <c r="F858" s="44"/>
      <c r="G858" s="48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</row>
    <row r="859" spans="1:30" ht="30" x14ac:dyDescent="0.4">
      <c r="A859" s="54"/>
      <c r="B859" s="48"/>
      <c r="D859" s="44"/>
      <c r="E859" s="55"/>
      <c r="F859" s="44"/>
      <c r="G859" s="48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</row>
    <row r="860" spans="1:30" ht="30" x14ac:dyDescent="0.4">
      <c r="A860" s="54"/>
      <c r="B860" s="48"/>
      <c r="D860" s="44"/>
      <c r="E860" s="55"/>
      <c r="F860" s="44"/>
      <c r="G860" s="48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</row>
    <row r="861" spans="1:30" ht="30" x14ac:dyDescent="0.4">
      <c r="A861" s="54"/>
      <c r="B861" s="48"/>
      <c r="D861" s="44"/>
      <c r="E861" s="55"/>
      <c r="F861" s="44"/>
      <c r="G861" s="48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</row>
    <row r="862" spans="1:30" ht="30" x14ac:dyDescent="0.4">
      <c r="A862" s="54"/>
      <c r="B862" s="48"/>
      <c r="D862" s="44"/>
      <c r="E862" s="55"/>
      <c r="F862" s="44"/>
      <c r="G862" s="48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</row>
    <row r="863" spans="1:30" ht="30" x14ac:dyDescent="0.4">
      <c r="A863" s="54"/>
      <c r="B863" s="48"/>
      <c r="D863" s="44"/>
      <c r="E863" s="55"/>
      <c r="F863" s="44"/>
      <c r="G863" s="48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</row>
    <row r="864" spans="1:30" ht="30" x14ac:dyDescent="0.4">
      <c r="A864" s="54"/>
      <c r="B864" s="48"/>
      <c r="D864" s="44"/>
      <c r="E864" s="55"/>
      <c r="F864" s="44"/>
      <c r="G864" s="48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</row>
    <row r="865" spans="1:30" ht="30" x14ac:dyDescent="0.4">
      <c r="A865" s="54"/>
      <c r="B865" s="48"/>
      <c r="D865" s="44"/>
      <c r="E865" s="55"/>
      <c r="F865" s="44"/>
      <c r="G865" s="48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</row>
    <row r="866" spans="1:30" ht="30" x14ac:dyDescent="0.4">
      <c r="A866" s="54"/>
      <c r="B866" s="48"/>
      <c r="D866" s="44"/>
      <c r="E866" s="55"/>
      <c r="F866" s="44"/>
      <c r="G866" s="48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</row>
    <row r="867" spans="1:30" ht="30" x14ac:dyDescent="0.4">
      <c r="A867" s="54"/>
      <c r="B867" s="48"/>
      <c r="D867" s="44"/>
      <c r="E867" s="55"/>
      <c r="F867" s="44"/>
      <c r="G867" s="48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</row>
    <row r="868" spans="1:30" ht="30" x14ac:dyDescent="0.4">
      <c r="A868" s="54"/>
      <c r="B868" s="48"/>
      <c r="D868" s="44"/>
      <c r="E868" s="55"/>
      <c r="F868" s="44"/>
      <c r="G868" s="48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</row>
    <row r="869" spans="1:30" ht="30" x14ac:dyDescent="0.4">
      <c r="A869" s="54"/>
      <c r="B869" s="48"/>
      <c r="D869" s="44"/>
      <c r="E869" s="55"/>
      <c r="F869" s="44"/>
      <c r="G869" s="48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</row>
    <row r="870" spans="1:30" ht="30" x14ac:dyDescent="0.4">
      <c r="A870" s="54"/>
      <c r="B870" s="48"/>
      <c r="D870" s="44"/>
      <c r="E870" s="55"/>
      <c r="F870" s="44"/>
      <c r="G870" s="48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</row>
    <row r="871" spans="1:30" ht="30" x14ac:dyDescent="0.4">
      <c r="A871" s="54"/>
      <c r="B871" s="48"/>
      <c r="D871" s="44"/>
      <c r="E871" s="55"/>
      <c r="F871" s="44"/>
      <c r="G871" s="48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</row>
    <row r="872" spans="1:30" ht="30" x14ac:dyDescent="0.4">
      <c r="A872" s="54"/>
      <c r="B872" s="48"/>
      <c r="D872" s="44"/>
      <c r="E872" s="55"/>
      <c r="F872" s="44"/>
      <c r="G872" s="48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</row>
    <row r="873" spans="1:30" ht="30" x14ac:dyDescent="0.4">
      <c r="A873" s="54"/>
      <c r="B873" s="48"/>
      <c r="D873" s="44"/>
      <c r="E873" s="55"/>
      <c r="F873" s="44"/>
      <c r="G873" s="48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</row>
    <row r="874" spans="1:30" ht="30" x14ac:dyDescent="0.4">
      <c r="A874" s="54"/>
      <c r="B874" s="48"/>
      <c r="D874" s="44"/>
      <c r="E874" s="55"/>
      <c r="F874" s="44"/>
      <c r="G874" s="48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</row>
    <row r="875" spans="1:30" ht="30" x14ac:dyDescent="0.4">
      <c r="A875" s="54"/>
      <c r="B875" s="48"/>
      <c r="D875" s="44"/>
      <c r="E875" s="55"/>
      <c r="F875" s="44"/>
      <c r="G875" s="48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</row>
    <row r="876" spans="1:30" ht="30" x14ac:dyDescent="0.4">
      <c r="A876" s="54"/>
      <c r="B876" s="48"/>
      <c r="D876" s="44"/>
      <c r="E876" s="55"/>
      <c r="F876" s="44"/>
      <c r="G876" s="48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</row>
    <row r="877" spans="1:30" ht="30" x14ac:dyDescent="0.4">
      <c r="A877" s="54"/>
      <c r="B877" s="48"/>
      <c r="D877" s="44"/>
      <c r="E877" s="55"/>
      <c r="F877" s="44"/>
      <c r="G877" s="48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</row>
    <row r="878" spans="1:30" ht="30" x14ac:dyDescent="0.4">
      <c r="A878" s="54"/>
      <c r="B878" s="48"/>
      <c r="D878" s="44"/>
      <c r="E878" s="55"/>
      <c r="F878" s="44"/>
      <c r="G878" s="48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</row>
    <row r="879" spans="1:30" ht="30" x14ac:dyDescent="0.4">
      <c r="A879" s="54"/>
      <c r="B879" s="48"/>
      <c r="D879" s="44"/>
      <c r="E879" s="55"/>
      <c r="F879" s="44"/>
      <c r="G879" s="48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</row>
    <row r="880" spans="1:30" ht="30" x14ac:dyDescent="0.4">
      <c r="A880" s="54"/>
      <c r="B880" s="48"/>
      <c r="D880" s="44"/>
      <c r="E880" s="55"/>
      <c r="F880" s="44"/>
      <c r="G880" s="48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</row>
    <row r="881" spans="1:30" ht="30" x14ac:dyDescent="0.4">
      <c r="A881" s="54"/>
      <c r="B881" s="48"/>
      <c r="D881" s="44"/>
      <c r="E881" s="55"/>
      <c r="F881" s="44"/>
      <c r="G881" s="48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</row>
    <row r="882" spans="1:30" ht="30" x14ac:dyDescent="0.4">
      <c r="A882" s="54"/>
      <c r="B882" s="48"/>
      <c r="D882" s="44"/>
      <c r="E882" s="55"/>
      <c r="F882" s="44"/>
      <c r="G882" s="48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</row>
    <row r="883" spans="1:30" ht="30" x14ac:dyDescent="0.4">
      <c r="A883" s="54"/>
      <c r="B883" s="48"/>
      <c r="D883" s="44"/>
      <c r="E883" s="55"/>
      <c r="F883" s="44"/>
      <c r="G883" s="48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</row>
    <row r="884" spans="1:30" ht="30" x14ac:dyDescent="0.4">
      <c r="A884" s="54"/>
      <c r="B884" s="48"/>
      <c r="D884" s="44"/>
      <c r="E884" s="55"/>
      <c r="F884" s="44"/>
      <c r="G884" s="48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</row>
    <row r="885" spans="1:30" ht="30" x14ac:dyDescent="0.4">
      <c r="A885" s="54"/>
      <c r="B885" s="48"/>
      <c r="D885" s="44"/>
      <c r="E885" s="55"/>
      <c r="F885" s="44"/>
      <c r="G885" s="48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</row>
    <row r="886" spans="1:30" ht="30" x14ac:dyDescent="0.4">
      <c r="A886" s="54"/>
      <c r="B886" s="48"/>
      <c r="D886" s="44"/>
      <c r="E886" s="55"/>
      <c r="F886" s="44"/>
      <c r="G886" s="48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</row>
    <row r="887" spans="1:30" ht="30" x14ac:dyDescent="0.4">
      <c r="A887" s="54"/>
      <c r="B887" s="48"/>
      <c r="D887" s="44"/>
      <c r="E887" s="55"/>
      <c r="F887" s="44"/>
      <c r="G887" s="48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</row>
    <row r="888" spans="1:30" ht="30" x14ac:dyDescent="0.4">
      <c r="A888" s="54"/>
      <c r="B888" s="48"/>
      <c r="D888" s="44"/>
      <c r="E888" s="55"/>
      <c r="F888" s="44"/>
      <c r="G888" s="48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</row>
    <row r="889" spans="1:30" ht="30" x14ac:dyDescent="0.4">
      <c r="A889" s="54"/>
      <c r="B889" s="48"/>
      <c r="D889" s="44"/>
      <c r="E889" s="55"/>
      <c r="F889" s="44"/>
      <c r="G889" s="48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</row>
    <row r="890" spans="1:30" ht="30" x14ac:dyDescent="0.4">
      <c r="A890" s="54"/>
      <c r="B890" s="48"/>
      <c r="D890" s="44"/>
      <c r="E890" s="55"/>
      <c r="F890" s="44"/>
      <c r="G890" s="48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</row>
    <row r="891" spans="1:30" ht="30" x14ac:dyDescent="0.4">
      <c r="A891" s="54"/>
      <c r="B891" s="48"/>
      <c r="D891" s="44"/>
      <c r="E891" s="55"/>
      <c r="F891" s="44"/>
      <c r="G891" s="48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</row>
    <row r="892" spans="1:30" ht="30" x14ac:dyDescent="0.4">
      <c r="A892" s="54"/>
      <c r="B892" s="48"/>
      <c r="D892" s="44"/>
      <c r="E892" s="55"/>
      <c r="F892" s="44"/>
      <c r="G892" s="48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</row>
    <row r="893" spans="1:30" ht="30" x14ac:dyDescent="0.4">
      <c r="A893" s="54"/>
      <c r="B893" s="48"/>
      <c r="D893" s="44"/>
      <c r="E893" s="55"/>
      <c r="F893" s="44"/>
      <c r="G893" s="48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</row>
    <row r="894" spans="1:30" ht="30" x14ac:dyDescent="0.4">
      <c r="A894" s="54"/>
      <c r="B894" s="48"/>
      <c r="D894" s="44"/>
      <c r="E894" s="55"/>
      <c r="F894" s="44"/>
      <c r="G894" s="48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</row>
    <row r="895" spans="1:30" ht="30" x14ac:dyDescent="0.4">
      <c r="A895" s="54"/>
      <c r="B895" s="48"/>
      <c r="D895" s="44"/>
      <c r="E895" s="55"/>
      <c r="F895" s="44"/>
      <c r="G895" s="48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</row>
    <row r="896" spans="1:30" ht="30" x14ac:dyDescent="0.4">
      <c r="A896" s="54"/>
      <c r="B896" s="48"/>
      <c r="D896" s="44"/>
      <c r="E896" s="55"/>
      <c r="F896" s="44"/>
      <c r="G896" s="48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</row>
    <row r="897" spans="1:30" ht="30" x14ac:dyDescent="0.4">
      <c r="A897" s="54"/>
      <c r="B897" s="48"/>
      <c r="D897" s="44"/>
      <c r="E897" s="55"/>
      <c r="F897" s="44"/>
      <c r="G897" s="48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</row>
    <row r="898" spans="1:30" ht="30" x14ac:dyDescent="0.4">
      <c r="A898" s="54"/>
      <c r="B898" s="48"/>
      <c r="D898" s="44"/>
      <c r="E898" s="55"/>
      <c r="F898" s="44"/>
      <c r="G898" s="48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</row>
    <row r="899" spans="1:30" ht="30" x14ac:dyDescent="0.4">
      <c r="A899" s="54"/>
      <c r="B899" s="48"/>
      <c r="D899" s="44"/>
      <c r="E899" s="55"/>
      <c r="F899" s="44"/>
      <c r="G899" s="48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</row>
    <row r="900" spans="1:30" ht="30" x14ac:dyDescent="0.4">
      <c r="A900" s="54"/>
      <c r="B900" s="48"/>
      <c r="D900" s="44"/>
      <c r="E900" s="55"/>
      <c r="F900" s="44"/>
      <c r="G900" s="48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</row>
    <row r="901" spans="1:30" ht="30" x14ac:dyDescent="0.4">
      <c r="A901" s="54"/>
      <c r="B901" s="48"/>
      <c r="D901" s="44"/>
      <c r="E901" s="55"/>
      <c r="F901" s="44"/>
      <c r="G901" s="48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</row>
    <row r="902" spans="1:30" ht="30" x14ac:dyDescent="0.4">
      <c r="A902" s="54"/>
      <c r="B902" s="48"/>
      <c r="D902" s="44"/>
      <c r="E902" s="55"/>
      <c r="F902" s="44"/>
      <c r="G902" s="48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</row>
    <row r="903" spans="1:30" ht="30" x14ac:dyDescent="0.4">
      <c r="A903" s="54"/>
      <c r="B903" s="48"/>
      <c r="D903" s="44"/>
      <c r="E903" s="55"/>
      <c r="F903" s="44"/>
      <c r="G903" s="48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</row>
    <row r="904" spans="1:30" ht="30" x14ac:dyDescent="0.4">
      <c r="A904" s="54"/>
      <c r="B904" s="48"/>
      <c r="D904" s="44"/>
      <c r="E904" s="55"/>
      <c r="F904" s="44"/>
      <c r="G904" s="48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</row>
    <row r="905" spans="1:30" ht="30" x14ac:dyDescent="0.4">
      <c r="A905" s="54"/>
      <c r="B905" s="48"/>
      <c r="D905" s="44"/>
      <c r="E905" s="55"/>
      <c r="F905" s="44"/>
      <c r="G905" s="48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</row>
    <row r="906" spans="1:30" ht="30" x14ac:dyDescent="0.4">
      <c r="A906" s="54"/>
      <c r="B906" s="48"/>
      <c r="D906" s="44"/>
      <c r="E906" s="55"/>
      <c r="F906" s="44"/>
      <c r="G906" s="48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</row>
    <row r="907" spans="1:30" ht="30" x14ac:dyDescent="0.4">
      <c r="A907" s="54"/>
      <c r="B907" s="48"/>
      <c r="D907" s="44"/>
      <c r="E907" s="55"/>
      <c r="F907" s="44"/>
      <c r="G907" s="48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</row>
    <row r="908" spans="1:30" ht="30" x14ac:dyDescent="0.4">
      <c r="A908" s="54"/>
      <c r="B908" s="48"/>
      <c r="D908" s="44"/>
      <c r="E908" s="55"/>
      <c r="F908" s="44"/>
      <c r="G908" s="48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</row>
    <row r="909" spans="1:30" ht="30" x14ac:dyDescent="0.4">
      <c r="A909" s="54"/>
      <c r="B909" s="48"/>
      <c r="D909" s="44"/>
      <c r="E909" s="55"/>
      <c r="F909" s="44"/>
      <c r="G909" s="48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</row>
    <row r="910" spans="1:30" ht="30" x14ac:dyDescent="0.4">
      <c r="A910" s="54"/>
      <c r="B910" s="48"/>
      <c r="D910" s="44"/>
      <c r="E910" s="55"/>
      <c r="F910" s="44"/>
      <c r="G910" s="48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</row>
    <row r="911" spans="1:30" ht="30" x14ac:dyDescent="0.4">
      <c r="A911" s="54"/>
      <c r="B911" s="48"/>
      <c r="D911" s="44"/>
      <c r="E911" s="55"/>
      <c r="F911" s="44"/>
      <c r="G911" s="48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</row>
    <row r="912" spans="1:30" ht="30" x14ac:dyDescent="0.4">
      <c r="A912" s="54"/>
      <c r="B912" s="48"/>
      <c r="D912" s="44"/>
      <c r="E912" s="55"/>
      <c r="F912" s="44"/>
      <c r="G912" s="48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</row>
    <row r="913" spans="1:30" ht="30" x14ac:dyDescent="0.4">
      <c r="A913" s="54"/>
      <c r="B913" s="48"/>
      <c r="D913" s="44"/>
      <c r="E913" s="55"/>
      <c r="F913" s="44"/>
      <c r="G913" s="48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</row>
    <row r="914" spans="1:30" ht="30" x14ac:dyDescent="0.4">
      <c r="A914" s="54"/>
      <c r="B914" s="48"/>
      <c r="D914" s="44"/>
      <c r="E914" s="55"/>
      <c r="F914" s="44"/>
      <c r="G914" s="48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</row>
    <row r="915" spans="1:30" ht="30" x14ac:dyDescent="0.4">
      <c r="A915" s="54"/>
      <c r="B915" s="48"/>
      <c r="D915" s="44"/>
      <c r="E915" s="55"/>
      <c r="F915" s="44"/>
      <c r="G915" s="48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</row>
    <row r="916" spans="1:30" ht="30" x14ac:dyDescent="0.4">
      <c r="A916" s="54"/>
      <c r="B916" s="48"/>
      <c r="D916" s="44"/>
      <c r="E916" s="55"/>
      <c r="F916" s="44"/>
      <c r="G916" s="48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</row>
    <row r="917" spans="1:30" ht="30" x14ac:dyDescent="0.4">
      <c r="A917" s="54"/>
      <c r="B917" s="48"/>
      <c r="D917" s="44"/>
      <c r="E917" s="55"/>
      <c r="F917" s="44"/>
      <c r="G917" s="48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</row>
    <row r="918" spans="1:30" ht="30" x14ac:dyDescent="0.4">
      <c r="A918" s="54"/>
      <c r="B918" s="48"/>
      <c r="D918" s="44"/>
      <c r="E918" s="55"/>
      <c r="F918" s="44"/>
      <c r="G918" s="48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</row>
    <row r="919" spans="1:30" ht="30" x14ac:dyDescent="0.4">
      <c r="A919" s="54"/>
      <c r="B919" s="48"/>
      <c r="D919" s="44"/>
      <c r="E919" s="55"/>
      <c r="F919" s="44"/>
      <c r="G919" s="48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</row>
    <row r="920" spans="1:30" ht="30" x14ac:dyDescent="0.4">
      <c r="A920" s="54"/>
      <c r="B920" s="48"/>
      <c r="D920" s="44"/>
      <c r="E920" s="55"/>
      <c r="F920" s="44"/>
      <c r="G920" s="48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</row>
    <row r="921" spans="1:30" ht="30" x14ac:dyDescent="0.4">
      <c r="A921" s="54"/>
      <c r="B921" s="48"/>
      <c r="D921" s="44"/>
      <c r="E921" s="55"/>
      <c r="F921" s="44"/>
      <c r="G921" s="48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</row>
    <row r="922" spans="1:30" ht="30" x14ac:dyDescent="0.4">
      <c r="A922" s="54"/>
      <c r="B922" s="48"/>
      <c r="D922" s="44"/>
      <c r="E922" s="55"/>
      <c r="F922" s="44"/>
      <c r="G922" s="48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</row>
    <row r="923" spans="1:30" ht="30" x14ac:dyDescent="0.4">
      <c r="A923" s="54"/>
      <c r="B923" s="48"/>
      <c r="D923" s="44"/>
      <c r="E923" s="55"/>
      <c r="F923" s="44"/>
      <c r="G923" s="48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</row>
    <row r="924" spans="1:30" ht="30" x14ac:dyDescent="0.4">
      <c r="A924" s="54"/>
      <c r="B924" s="48"/>
      <c r="D924" s="44"/>
      <c r="E924" s="55"/>
      <c r="F924" s="44"/>
      <c r="G924" s="48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</row>
    <row r="925" spans="1:30" ht="30" x14ac:dyDescent="0.4">
      <c r="A925" s="54"/>
      <c r="B925" s="48"/>
      <c r="D925" s="44"/>
      <c r="E925" s="55"/>
      <c r="F925" s="44"/>
      <c r="G925" s="48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</row>
    <row r="926" spans="1:30" ht="30" x14ac:dyDescent="0.4">
      <c r="A926" s="54"/>
      <c r="B926" s="48"/>
      <c r="D926" s="44"/>
      <c r="E926" s="55"/>
      <c r="F926" s="44"/>
      <c r="G926" s="48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</row>
    <row r="927" spans="1:30" ht="30" x14ac:dyDescent="0.4">
      <c r="A927" s="54"/>
      <c r="B927" s="48"/>
      <c r="D927" s="44"/>
      <c r="E927" s="55"/>
      <c r="F927" s="44"/>
      <c r="G927" s="48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</row>
    <row r="928" spans="1:30" ht="30" x14ac:dyDescent="0.4">
      <c r="A928" s="54"/>
      <c r="B928" s="48"/>
      <c r="D928" s="44"/>
      <c r="E928" s="55"/>
      <c r="F928" s="44"/>
      <c r="G928" s="48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</row>
    <row r="929" spans="1:30" ht="30" x14ac:dyDescent="0.4">
      <c r="A929" s="54"/>
      <c r="B929" s="48"/>
      <c r="D929" s="44"/>
      <c r="E929" s="55"/>
      <c r="F929" s="44"/>
      <c r="G929" s="48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</row>
    <row r="930" spans="1:30" ht="30" x14ac:dyDescent="0.4">
      <c r="A930" s="54"/>
      <c r="B930" s="48"/>
      <c r="D930" s="44"/>
      <c r="E930" s="55"/>
      <c r="F930" s="44"/>
      <c r="G930" s="48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</row>
    <row r="931" spans="1:30" ht="30" x14ac:dyDescent="0.4">
      <c r="A931" s="54"/>
      <c r="B931" s="48"/>
      <c r="D931" s="44"/>
      <c r="E931" s="55"/>
      <c r="F931" s="44"/>
      <c r="G931" s="48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</row>
    <row r="932" spans="1:30" ht="30" x14ac:dyDescent="0.4">
      <c r="A932" s="54"/>
      <c r="B932" s="48"/>
      <c r="D932" s="44"/>
      <c r="E932" s="55"/>
      <c r="F932" s="44"/>
      <c r="G932" s="48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</row>
    <row r="933" spans="1:30" ht="30" x14ac:dyDescent="0.4">
      <c r="A933" s="54"/>
      <c r="B933" s="48"/>
      <c r="D933" s="44"/>
      <c r="E933" s="55"/>
      <c r="F933" s="44"/>
      <c r="G933" s="48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</row>
    <row r="934" spans="1:30" ht="30" x14ac:dyDescent="0.4">
      <c r="A934" s="54"/>
      <c r="B934" s="48"/>
      <c r="D934" s="44"/>
      <c r="E934" s="55"/>
      <c r="F934" s="44"/>
      <c r="G934" s="48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</row>
    <row r="935" spans="1:30" ht="30" x14ac:dyDescent="0.4">
      <c r="A935" s="54"/>
      <c r="B935" s="48"/>
      <c r="D935" s="44"/>
      <c r="E935" s="55"/>
      <c r="F935" s="44"/>
      <c r="G935" s="48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</row>
    <row r="936" spans="1:30" ht="30" x14ac:dyDescent="0.4">
      <c r="A936" s="54"/>
      <c r="B936" s="48"/>
      <c r="D936" s="44"/>
      <c r="E936" s="55"/>
      <c r="F936" s="44"/>
      <c r="G936" s="48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</row>
    <row r="937" spans="1:30" ht="30" x14ac:dyDescent="0.4">
      <c r="A937" s="54"/>
      <c r="B937" s="48"/>
      <c r="D937" s="44"/>
      <c r="E937" s="55"/>
      <c r="F937" s="44"/>
      <c r="G937" s="48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</row>
    <row r="938" spans="1:30" ht="30" x14ac:dyDescent="0.4">
      <c r="A938" s="54"/>
      <c r="B938" s="48"/>
      <c r="D938" s="44"/>
      <c r="E938" s="55"/>
      <c r="F938" s="44"/>
      <c r="G938" s="48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</row>
    <row r="939" spans="1:30" ht="30" x14ac:dyDescent="0.4">
      <c r="A939" s="54"/>
      <c r="B939" s="48"/>
      <c r="D939" s="44"/>
      <c r="E939" s="55"/>
      <c r="F939" s="44"/>
      <c r="G939" s="48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</row>
    <row r="940" spans="1:30" ht="30" x14ac:dyDescent="0.4">
      <c r="A940" s="54"/>
      <c r="B940" s="48"/>
      <c r="D940" s="44"/>
      <c r="E940" s="55"/>
      <c r="F940" s="44"/>
      <c r="G940" s="48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</row>
    <row r="941" spans="1:30" ht="30" x14ac:dyDescent="0.4">
      <c r="A941" s="54"/>
      <c r="B941" s="48"/>
      <c r="D941" s="44"/>
      <c r="E941" s="55"/>
      <c r="F941" s="44"/>
      <c r="G941" s="48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</row>
    <row r="942" spans="1:30" ht="30" x14ac:dyDescent="0.4">
      <c r="A942" s="54"/>
      <c r="B942" s="48"/>
      <c r="D942" s="44"/>
      <c r="E942" s="55"/>
      <c r="F942" s="44"/>
      <c r="G942" s="48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</row>
    <row r="943" spans="1:30" ht="30" x14ac:dyDescent="0.4">
      <c r="A943" s="54"/>
      <c r="B943" s="48"/>
      <c r="D943" s="44"/>
      <c r="E943" s="55"/>
      <c r="F943" s="44"/>
      <c r="G943" s="48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</row>
    <row r="944" spans="1:30" ht="30" x14ac:dyDescent="0.4">
      <c r="A944" s="54"/>
      <c r="B944" s="48"/>
      <c r="D944" s="44"/>
      <c r="E944" s="55"/>
      <c r="F944" s="44"/>
      <c r="G944" s="48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</row>
    <row r="945" spans="1:30" ht="30" x14ac:dyDescent="0.4">
      <c r="A945" s="54"/>
      <c r="B945" s="48"/>
      <c r="D945" s="44"/>
      <c r="E945" s="55"/>
      <c r="F945" s="44"/>
      <c r="G945" s="48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</row>
    <row r="946" spans="1:30" ht="30" x14ac:dyDescent="0.4">
      <c r="A946" s="54"/>
      <c r="B946" s="48"/>
      <c r="D946" s="44"/>
      <c r="E946" s="55"/>
      <c r="F946" s="44"/>
      <c r="G946" s="48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</row>
    <row r="947" spans="1:30" ht="30" x14ac:dyDescent="0.4">
      <c r="A947" s="54"/>
      <c r="B947" s="48"/>
      <c r="D947" s="44"/>
      <c r="E947" s="55"/>
      <c r="F947" s="44"/>
      <c r="G947" s="48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</row>
    <row r="948" spans="1:30" ht="30" x14ac:dyDescent="0.4">
      <c r="A948" s="54"/>
      <c r="B948" s="48"/>
      <c r="D948" s="44"/>
      <c r="E948" s="55"/>
      <c r="F948" s="44"/>
      <c r="G948" s="48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</row>
    <row r="949" spans="1:30" ht="30" x14ac:dyDescent="0.4">
      <c r="A949" s="54"/>
      <c r="B949" s="48"/>
      <c r="D949" s="44"/>
      <c r="E949" s="55"/>
      <c r="F949" s="44"/>
      <c r="G949" s="48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</row>
    <row r="950" spans="1:30" ht="30" x14ac:dyDescent="0.4">
      <c r="A950" s="54"/>
      <c r="B950" s="48"/>
      <c r="D950" s="44"/>
      <c r="E950" s="55"/>
      <c r="F950" s="44"/>
      <c r="G950" s="48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</row>
    <row r="951" spans="1:30" ht="30" x14ac:dyDescent="0.4">
      <c r="A951" s="54"/>
      <c r="B951" s="48"/>
      <c r="D951" s="44"/>
      <c r="E951" s="55"/>
      <c r="F951" s="44"/>
      <c r="G951" s="48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</row>
    <row r="952" spans="1:30" ht="30" x14ac:dyDescent="0.4">
      <c r="A952" s="54"/>
      <c r="B952" s="48"/>
      <c r="D952" s="44"/>
      <c r="E952" s="55"/>
      <c r="F952" s="44"/>
      <c r="G952" s="48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</row>
    <row r="953" spans="1:30" ht="30" x14ac:dyDescent="0.4">
      <c r="A953" s="54"/>
      <c r="B953" s="48"/>
      <c r="D953" s="44"/>
      <c r="E953" s="55"/>
      <c r="F953" s="44"/>
      <c r="G953" s="48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</row>
    <row r="954" spans="1:30" ht="30" x14ac:dyDescent="0.4">
      <c r="A954" s="54"/>
      <c r="B954" s="48"/>
      <c r="D954" s="44"/>
      <c r="E954" s="55"/>
      <c r="F954" s="44"/>
      <c r="G954" s="48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</row>
    <row r="955" spans="1:30" ht="30" x14ac:dyDescent="0.4">
      <c r="A955" s="54"/>
      <c r="B955" s="48"/>
      <c r="D955" s="44"/>
      <c r="E955" s="55"/>
      <c r="F955" s="44"/>
      <c r="G955" s="48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</row>
    <row r="956" spans="1:30" ht="30" x14ac:dyDescent="0.4">
      <c r="A956" s="54"/>
      <c r="B956" s="48"/>
      <c r="D956" s="44"/>
      <c r="E956" s="55"/>
      <c r="F956" s="44"/>
      <c r="G956" s="48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</row>
    <row r="957" spans="1:30" ht="30" x14ac:dyDescent="0.4">
      <c r="A957" s="54"/>
      <c r="B957" s="48"/>
      <c r="D957" s="44"/>
      <c r="E957" s="55"/>
      <c r="F957" s="44"/>
      <c r="G957" s="48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</row>
    <row r="958" spans="1:30" ht="30" x14ac:dyDescent="0.4">
      <c r="A958" s="54"/>
      <c r="B958" s="48"/>
      <c r="D958" s="44"/>
      <c r="E958" s="55"/>
      <c r="F958" s="44"/>
      <c r="G958" s="48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</row>
    <row r="959" spans="1:30" ht="30" x14ac:dyDescent="0.4">
      <c r="A959" s="54"/>
      <c r="B959" s="48"/>
      <c r="D959" s="44"/>
      <c r="E959" s="55"/>
      <c r="F959" s="44"/>
      <c r="G959" s="48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</row>
    <row r="960" spans="1:30" ht="30" x14ac:dyDescent="0.4">
      <c r="A960" s="54"/>
      <c r="B960" s="48"/>
      <c r="D960" s="44"/>
      <c r="E960" s="55"/>
      <c r="F960" s="44"/>
      <c r="G960" s="48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</row>
    <row r="961" spans="1:30" ht="30" x14ac:dyDescent="0.4">
      <c r="A961" s="54"/>
      <c r="B961" s="48"/>
      <c r="D961" s="44"/>
      <c r="E961" s="55"/>
      <c r="F961" s="44"/>
      <c r="G961" s="48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</row>
    <row r="962" spans="1:30" ht="30" x14ac:dyDescent="0.4">
      <c r="A962" s="54"/>
      <c r="B962" s="48"/>
      <c r="D962" s="44"/>
      <c r="E962" s="55"/>
      <c r="F962" s="44"/>
      <c r="G962" s="48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</row>
    <row r="963" spans="1:30" ht="30" x14ac:dyDescent="0.4">
      <c r="A963" s="54"/>
      <c r="B963" s="48"/>
      <c r="D963" s="44"/>
      <c r="E963" s="55"/>
      <c r="F963" s="44"/>
      <c r="G963" s="48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</row>
    <row r="964" spans="1:30" ht="30" x14ac:dyDescent="0.4">
      <c r="A964" s="54"/>
      <c r="B964" s="48"/>
      <c r="D964" s="44"/>
      <c r="E964" s="55"/>
      <c r="F964" s="44"/>
      <c r="G964" s="48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</row>
    <row r="965" spans="1:30" ht="30" x14ac:dyDescent="0.4">
      <c r="A965" s="54"/>
      <c r="B965" s="48"/>
      <c r="D965" s="44"/>
      <c r="E965" s="55"/>
      <c r="F965" s="44"/>
      <c r="G965" s="48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</row>
    <row r="966" spans="1:30" ht="30" x14ac:dyDescent="0.4">
      <c r="A966" s="54"/>
      <c r="B966" s="48"/>
      <c r="D966" s="44"/>
      <c r="E966" s="55"/>
      <c r="F966" s="44"/>
      <c r="G966" s="48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</row>
    <row r="967" spans="1:30" ht="30" x14ac:dyDescent="0.4">
      <c r="A967" s="54"/>
      <c r="B967" s="48"/>
      <c r="D967" s="44"/>
      <c r="E967" s="55"/>
      <c r="F967" s="44"/>
      <c r="G967" s="48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</row>
    <row r="968" spans="1:30" ht="30" x14ac:dyDescent="0.4">
      <c r="A968" s="54"/>
      <c r="B968" s="48"/>
      <c r="D968" s="44"/>
      <c r="E968" s="55"/>
      <c r="F968" s="44"/>
      <c r="G968" s="48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</row>
    <row r="969" spans="1:30" ht="30" x14ac:dyDescent="0.4">
      <c r="A969" s="54"/>
      <c r="B969" s="48"/>
      <c r="D969" s="44"/>
      <c r="E969" s="55"/>
      <c r="F969" s="44"/>
      <c r="G969" s="48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</row>
    <row r="970" spans="1:30" ht="30" x14ac:dyDescent="0.4">
      <c r="A970" s="54"/>
      <c r="B970" s="48"/>
      <c r="D970" s="44"/>
      <c r="E970" s="55"/>
      <c r="F970" s="44"/>
      <c r="G970" s="48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</row>
    <row r="971" spans="1:30" ht="30" x14ac:dyDescent="0.4">
      <c r="A971" s="54"/>
      <c r="B971" s="48"/>
      <c r="D971" s="44"/>
      <c r="E971" s="55"/>
      <c r="F971" s="44"/>
      <c r="G971" s="48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</row>
    <row r="972" spans="1:30" ht="30" x14ac:dyDescent="0.4">
      <c r="A972" s="54"/>
      <c r="B972" s="48"/>
      <c r="D972" s="44"/>
      <c r="E972" s="55"/>
      <c r="F972" s="44"/>
      <c r="G972" s="48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</row>
    <row r="973" spans="1:30" ht="30" x14ac:dyDescent="0.4">
      <c r="A973" s="54"/>
      <c r="B973" s="48"/>
      <c r="D973" s="44"/>
      <c r="E973" s="55"/>
      <c r="F973" s="44"/>
      <c r="G973" s="48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</row>
    <row r="974" spans="1:30" ht="30" x14ac:dyDescent="0.4">
      <c r="A974" s="54"/>
      <c r="B974" s="48"/>
      <c r="D974" s="44"/>
      <c r="E974" s="55"/>
      <c r="F974" s="44"/>
      <c r="G974" s="48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</row>
    <row r="975" spans="1:30" ht="30" x14ac:dyDescent="0.4">
      <c r="A975" s="54"/>
      <c r="B975" s="48"/>
      <c r="D975" s="44"/>
      <c r="E975" s="55"/>
      <c r="F975" s="44"/>
      <c r="G975" s="48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</row>
    <row r="976" spans="1:30" ht="30" x14ac:dyDescent="0.4">
      <c r="A976" s="54"/>
      <c r="B976" s="48"/>
      <c r="D976" s="44"/>
      <c r="E976" s="55"/>
      <c r="F976" s="44"/>
      <c r="G976" s="48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</row>
    <row r="977" spans="1:30" ht="30" x14ac:dyDescent="0.4">
      <c r="A977" s="54"/>
      <c r="B977" s="48"/>
      <c r="D977" s="44"/>
      <c r="E977" s="55"/>
      <c r="F977" s="44"/>
      <c r="G977" s="48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</row>
    <row r="978" spans="1:30" ht="30" x14ac:dyDescent="0.4">
      <c r="A978" s="54"/>
      <c r="B978" s="48"/>
      <c r="D978" s="44"/>
      <c r="E978" s="55"/>
      <c r="F978" s="44"/>
      <c r="G978" s="48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</row>
    <row r="979" spans="1:30" ht="30" x14ac:dyDescent="0.4">
      <c r="A979" s="54"/>
      <c r="B979" s="48"/>
      <c r="D979" s="44"/>
      <c r="E979" s="55"/>
      <c r="F979" s="44"/>
      <c r="G979" s="48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</row>
    <row r="980" spans="1:30" ht="30" x14ac:dyDescent="0.4">
      <c r="A980" s="54"/>
      <c r="B980" s="48"/>
      <c r="D980" s="44"/>
      <c r="E980" s="55"/>
      <c r="F980" s="44"/>
      <c r="G980" s="48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</row>
    <row r="981" spans="1:30" ht="30" x14ac:dyDescent="0.4">
      <c r="A981" s="54"/>
      <c r="B981" s="48"/>
      <c r="D981" s="44"/>
      <c r="E981" s="55"/>
      <c r="F981" s="44"/>
      <c r="G981" s="48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</row>
    <row r="982" spans="1:30" ht="30" x14ac:dyDescent="0.4">
      <c r="A982" s="54"/>
      <c r="B982" s="48"/>
      <c r="D982" s="44"/>
      <c r="E982" s="55"/>
      <c r="F982" s="44"/>
      <c r="G982" s="48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</row>
    <row r="983" spans="1:30" ht="30" x14ac:dyDescent="0.4">
      <c r="A983" s="54"/>
      <c r="B983" s="48"/>
      <c r="D983" s="44"/>
      <c r="E983" s="55"/>
      <c r="F983" s="44"/>
      <c r="G983" s="48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</row>
    <row r="984" spans="1:30" ht="30" x14ac:dyDescent="0.4">
      <c r="A984" s="54"/>
      <c r="B984" s="48"/>
      <c r="D984" s="44"/>
      <c r="E984" s="55"/>
      <c r="F984" s="44"/>
      <c r="G984" s="48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</row>
    <row r="985" spans="1:30" ht="30" x14ac:dyDescent="0.4">
      <c r="A985" s="54"/>
      <c r="B985" s="48"/>
      <c r="D985" s="44"/>
      <c r="E985" s="55"/>
      <c r="F985" s="44"/>
      <c r="G985" s="48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</row>
    <row r="986" spans="1:30" ht="30" x14ac:dyDescent="0.4">
      <c r="A986" s="54"/>
      <c r="B986" s="48"/>
      <c r="D986" s="44"/>
      <c r="E986" s="55"/>
      <c r="F986" s="44"/>
      <c r="G986" s="48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</row>
    <row r="987" spans="1:30" ht="30" x14ac:dyDescent="0.4">
      <c r="A987" s="54"/>
      <c r="B987" s="48"/>
      <c r="D987" s="44"/>
      <c r="E987" s="55"/>
      <c r="F987" s="44"/>
      <c r="G987" s="48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</row>
    <row r="988" spans="1:30" ht="30" x14ac:dyDescent="0.4">
      <c r="A988" s="54"/>
      <c r="B988" s="48"/>
      <c r="D988" s="44"/>
      <c r="E988" s="55"/>
      <c r="F988" s="44"/>
      <c r="G988" s="48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</row>
    <row r="989" spans="1:30" ht="30" x14ac:dyDescent="0.4">
      <c r="A989" s="54"/>
      <c r="B989" s="48"/>
      <c r="D989" s="44"/>
      <c r="E989" s="55"/>
      <c r="F989" s="44"/>
      <c r="G989" s="48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</row>
    <row r="990" spans="1:30" ht="30" x14ac:dyDescent="0.4">
      <c r="A990" s="54"/>
      <c r="B990" s="48"/>
      <c r="D990" s="44"/>
      <c r="E990" s="55"/>
      <c r="F990" s="44"/>
      <c r="G990" s="48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</row>
    <row r="991" spans="1:30" ht="30" x14ac:dyDescent="0.4">
      <c r="A991" s="54"/>
      <c r="B991" s="48"/>
      <c r="D991" s="44"/>
      <c r="E991" s="55"/>
      <c r="F991" s="44"/>
      <c r="G991" s="48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</row>
    <row r="992" spans="1:30" ht="30" x14ac:dyDescent="0.4">
      <c r="A992" s="54"/>
      <c r="B992" s="48"/>
      <c r="D992" s="44"/>
      <c r="E992" s="55"/>
      <c r="F992" s="44"/>
      <c r="G992" s="48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</row>
    <row r="993" spans="1:30" ht="30" x14ac:dyDescent="0.4">
      <c r="A993" s="54"/>
      <c r="B993" s="48"/>
      <c r="D993" s="44"/>
      <c r="E993" s="55"/>
      <c r="F993" s="44"/>
      <c r="G993" s="48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</row>
    <row r="994" spans="1:30" ht="30" x14ac:dyDescent="0.4">
      <c r="A994" s="54"/>
      <c r="B994" s="48"/>
      <c r="D994" s="44"/>
      <c r="E994" s="55"/>
      <c r="F994" s="44"/>
      <c r="G994" s="48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</row>
    <row r="995" spans="1:30" ht="30" x14ac:dyDescent="0.4">
      <c r="A995" s="54"/>
      <c r="B995" s="48"/>
      <c r="D995" s="44"/>
      <c r="E995" s="55"/>
      <c r="F995" s="44"/>
      <c r="G995" s="48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</row>
    <row r="996" spans="1:30" ht="30" x14ac:dyDescent="0.4">
      <c r="A996" s="54"/>
      <c r="B996" s="48"/>
      <c r="D996" s="44"/>
      <c r="E996" s="55"/>
      <c r="F996" s="44"/>
      <c r="G996" s="48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</row>
    <row r="997" spans="1:30" ht="30" x14ac:dyDescent="0.4">
      <c r="A997" s="54"/>
      <c r="B997" s="48"/>
      <c r="D997" s="44"/>
      <c r="E997" s="55"/>
      <c r="F997" s="44"/>
      <c r="G997" s="48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</row>
    <row r="998" spans="1:30" ht="30" x14ac:dyDescent="0.4">
      <c r="A998" s="54"/>
      <c r="B998" s="48"/>
      <c r="D998" s="44"/>
      <c r="E998" s="55"/>
      <c r="F998" s="44"/>
      <c r="G998" s="48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</row>
    <row r="999" spans="1:30" ht="30" x14ac:dyDescent="0.4">
      <c r="A999" s="54"/>
      <c r="B999" s="48"/>
      <c r="D999" s="44"/>
      <c r="E999" s="55"/>
      <c r="F999" s="44"/>
      <c r="G999" s="48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</row>
    <row r="1000" spans="1:30" ht="30" x14ac:dyDescent="0.4">
      <c r="A1000" s="54"/>
      <c r="B1000" s="48"/>
      <c r="D1000" s="44"/>
      <c r="E1000" s="55"/>
      <c r="F1000" s="44"/>
      <c r="G1000" s="48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</row>
    <row r="1001" spans="1:30" ht="30" x14ac:dyDescent="0.4">
      <c r="A1001" s="54"/>
      <c r="B1001" s="48"/>
      <c r="D1001" s="44"/>
      <c r="E1001" s="55"/>
      <c r="F1001" s="44"/>
      <c r="G1001" s="48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</row>
  </sheetData>
  <mergeCells count="1">
    <mergeCell ref="A1:G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12"/>
  <sheetViews>
    <sheetView rightToLeft="1" workbookViewId="0">
      <pane ySplit="2" topLeftCell="A3" activePane="bottomLeft" state="frozen"/>
      <selection pane="bottomLeft" activeCell="D17" sqref="D17"/>
    </sheetView>
  </sheetViews>
  <sheetFormatPr defaultColWidth="14.42578125" defaultRowHeight="15.75" customHeight="1" x14ac:dyDescent="0.2"/>
  <cols>
    <col min="2" max="2" width="27.5703125" customWidth="1"/>
    <col min="3" max="3" width="40.85546875" customWidth="1"/>
    <col min="4" max="4" width="37" customWidth="1"/>
    <col min="5" max="23" width="18.140625" customWidth="1"/>
  </cols>
  <sheetData>
    <row r="1" spans="1:4" ht="57.75" customHeight="1" x14ac:dyDescent="0.2">
      <c r="A1" s="143" t="s">
        <v>237</v>
      </c>
      <c r="B1" s="138"/>
      <c r="C1" s="138"/>
      <c r="D1" s="139"/>
    </row>
    <row r="2" spans="1:4" ht="46.5" x14ac:dyDescent="0.2">
      <c r="A2" s="85" t="s">
        <v>3</v>
      </c>
      <c r="B2" s="85" t="s">
        <v>5</v>
      </c>
      <c r="C2" s="86" t="s">
        <v>6</v>
      </c>
      <c r="D2" s="108" t="s">
        <v>252</v>
      </c>
    </row>
    <row r="3" spans="1:4" ht="111" customHeight="1" x14ac:dyDescent="0.2">
      <c r="A3" s="7">
        <v>18650</v>
      </c>
      <c r="B3" s="33"/>
      <c r="C3" s="87" t="s">
        <v>238</v>
      </c>
      <c r="D3" s="111" t="s">
        <v>264</v>
      </c>
    </row>
    <row r="4" spans="1:4" ht="111.75" customHeight="1" x14ac:dyDescent="0.2">
      <c r="A4" s="17">
        <v>18651</v>
      </c>
      <c r="B4" s="22"/>
      <c r="C4" s="88" t="s">
        <v>239</v>
      </c>
      <c r="D4" s="111" t="s">
        <v>264</v>
      </c>
    </row>
    <row r="5" spans="1:4" ht="105" customHeight="1" x14ac:dyDescent="0.2">
      <c r="A5" s="26">
        <v>18653</v>
      </c>
      <c r="B5" s="22"/>
      <c r="C5" s="89" t="s">
        <v>240</v>
      </c>
      <c r="D5" s="111" t="s">
        <v>264</v>
      </c>
    </row>
    <row r="6" spans="1:4" ht="105" customHeight="1" x14ac:dyDescent="0.2">
      <c r="A6" s="17">
        <v>18753</v>
      </c>
      <c r="B6" s="22"/>
      <c r="C6" s="88" t="s">
        <v>241</v>
      </c>
      <c r="D6" s="111" t="s">
        <v>264</v>
      </c>
    </row>
    <row r="7" spans="1:4" ht="120.75" customHeight="1" x14ac:dyDescent="0.2">
      <c r="A7" s="26">
        <v>18654</v>
      </c>
      <c r="B7" s="22"/>
      <c r="C7" s="89" t="s">
        <v>242</v>
      </c>
      <c r="D7" s="111" t="s">
        <v>264</v>
      </c>
    </row>
    <row r="8" spans="1:4" ht="126.75" customHeight="1" x14ac:dyDescent="0.2">
      <c r="A8" s="17">
        <v>10000</v>
      </c>
      <c r="B8" s="22"/>
      <c r="C8" s="88" t="s">
        <v>243</v>
      </c>
      <c r="D8" s="111" t="s">
        <v>264</v>
      </c>
    </row>
    <row r="9" spans="1:4" ht="126.75" customHeight="1" x14ac:dyDescent="0.2">
      <c r="A9" s="26">
        <v>10000</v>
      </c>
      <c r="B9" s="22"/>
      <c r="C9" s="89" t="s">
        <v>244</v>
      </c>
      <c r="D9" s="111" t="s">
        <v>264</v>
      </c>
    </row>
    <row r="10" spans="1:4" ht="126.75" customHeight="1" x14ac:dyDescent="0.2">
      <c r="A10" s="17">
        <v>10000</v>
      </c>
      <c r="B10" s="22"/>
      <c r="C10" s="88" t="s">
        <v>245</v>
      </c>
      <c r="D10" s="111" t="s">
        <v>264</v>
      </c>
    </row>
    <row r="11" spans="1:4" ht="126.75" customHeight="1" x14ac:dyDescent="0.2">
      <c r="A11" s="26">
        <v>10000</v>
      </c>
      <c r="B11" s="22"/>
      <c r="C11" s="89" t="s">
        <v>246</v>
      </c>
      <c r="D11" s="111" t="s">
        <v>264</v>
      </c>
    </row>
    <row r="12" spans="1:4" ht="126.75" customHeight="1" x14ac:dyDescent="0.2">
      <c r="A12" s="17">
        <v>10000</v>
      </c>
      <c r="B12" s="22"/>
      <c r="C12" s="88" t="s">
        <v>247</v>
      </c>
      <c r="D12" s="111" t="s">
        <v>264</v>
      </c>
    </row>
    <row r="13" spans="1:4" ht="126.75" customHeight="1" x14ac:dyDescent="0.2">
      <c r="A13" s="26">
        <v>10000</v>
      </c>
      <c r="B13" s="22"/>
      <c r="C13" s="89" t="s">
        <v>248</v>
      </c>
      <c r="D13" s="111" t="s">
        <v>264</v>
      </c>
    </row>
    <row r="14" spans="1:4" ht="126.75" customHeight="1" x14ac:dyDescent="0.2">
      <c r="A14" s="17">
        <v>19915</v>
      </c>
      <c r="B14" s="22"/>
      <c r="C14" s="88" t="s">
        <v>249</v>
      </c>
      <c r="D14" s="111" t="s">
        <v>264</v>
      </c>
    </row>
    <row r="15" spans="1:4" ht="126.75" customHeight="1" x14ac:dyDescent="0.2">
      <c r="A15" s="26">
        <v>19917</v>
      </c>
      <c r="B15" s="22"/>
      <c r="C15" s="89" t="s">
        <v>249</v>
      </c>
      <c r="D15" s="111" t="s">
        <v>264</v>
      </c>
    </row>
    <row r="16" spans="1:4" ht="126.75" customHeight="1" x14ac:dyDescent="0.2">
      <c r="A16" s="17">
        <v>18418</v>
      </c>
      <c r="B16" s="22"/>
      <c r="C16" s="88" t="s">
        <v>250</v>
      </c>
      <c r="D16" s="111" t="s">
        <v>264</v>
      </c>
    </row>
    <row r="17" spans="1:4" ht="126.75" customHeight="1" x14ac:dyDescent="0.2">
      <c r="A17" s="26">
        <v>19929</v>
      </c>
      <c r="B17" s="22"/>
      <c r="C17" s="89" t="s">
        <v>251</v>
      </c>
      <c r="D17" s="111" t="s">
        <v>264</v>
      </c>
    </row>
    <row r="18" spans="1:4" ht="16.5" customHeight="1" x14ac:dyDescent="0.2">
      <c r="A18" s="90"/>
      <c r="B18" s="76"/>
      <c r="C18" s="91"/>
      <c r="D18" s="79"/>
    </row>
    <row r="19" spans="1:4" ht="23.25" x14ac:dyDescent="0.25">
      <c r="A19" s="54"/>
      <c r="C19" s="45"/>
      <c r="D19" s="55"/>
    </row>
    <row r="20" spans="1:4" ht="23.25" x14ac:dyDescent="0.25">
      <c r="A20" s="54"/>
      <c r="C20" s="45"/>
      <c r="D20" s="55"/>
    </row>
    <row r="21" spans="1:4" ht="23.25" x14ac:dyDescent="0.25">
      <c r="A21" s="54"/>
      <c r="C21" s="45"/>
      <c r="D21" s="55"/>
    </row>
    <row r="22" spans="1:4" ht="23.25" x14ac:dyDescent="0.25">
      <c r="A22" s="54"/>
      <c r="C22" s="45"/>
      <c r="D22" s="55"/>
    </row>
    <row r="23" spans="1:4" ht="23.25" x14ac:dyDescent="0.25">
      <c r="A23" s="54"/>
      <c r="C23" s="45"/>
      <c r="D23" s="55"/>
    </row>
    <row r="24" spans="1:4" ht="23.25" x14ac:dyDescent="0.25">
      <c r="A24" s="54"/>
      <c r="C24" s="45"/>
      <c r="D24" s="55"/>
    </row>
    <row r="25" spans="1:4" ht="23.25" x14ac:dyDescent="0.25">
      <c r="A25" s="54"/>
      <c r="C25" s="45"/>
      <c r="D25" s="55"/>
    </row>
    <row r="26" spans="1:4" ht="23.25" x14ac:dyDescent="0.25">
      <c r="A26" s="54"/>
      <c r="C26" s="45"/>
      <c r="D26" s="55"/>
    </row>
    <row r="27" spans="1:4" ht="23.25" x14ac:dyDescent="0.25">
      <c r="A27" s="54"/>
      <c r="C27" s="45"/>
      <c r="D27" s="55"/>
    </row>
    <row r="28" spans="1:4" ht="23.25" x14ac:dyDescent="0.25">
      <c r="A28" s="54"/>
      <c r="C28" s="45"/>
      <c r="D28" s="55"/>
    </row>
    <row r="29" spans="1:4" ht="23.25" x14ac:dyDescent="0.25">
      <c r="A29" s="54"/>
      <c r="C29" s="45"/>
      <c r="D29" s="55"/>
    </row>
    <row r="30" spans="1:4" ht="23.25" x14ac:dyDescent="0.25">
      <c r="A30" s="54"/>
      <c r="C30" s="45"/>
      <c r="D30" s="55"/>
    </row>
    <row r="31" spans="1:4" ht="23.25" x14ac:dyDescent="0.25">
      <c r="A31" s="54"/>
      <c r="C31" s="45"/>
      <c r="D31" s="55"/>
    </row>
    <row r="32" spans="1:4" ht="23.25" x14ac:dyDescent="0.25">
      <c r="A32" s="54"/>
      <c r="C32" s="45"/>
      <c r="D32" s="55"/>
    </row>
    <row r="33" spans="1:4" ht="23.25" x14ac:dyDescent="0.25">
      <c r="A33" s="54"/>
      <c r="C33" s="45"/>
      <c r="D33" s="55"/>
    </row>
    <row r="34" spans="1:4" ht="23.25" x14ac:dyDescent="0.25">
      <c r="A34" s="54"/>
      <c r="C34" s="45"/>
      <c r="D34" s="55"/>
    </row>
    <row r="35" spans="1:4" ht="23.25" x14ac:dyDescent="0.25">
      <c r="A35" s="54"/>
      <c r="C35" s="45"/>
      <c r="D35" s="55"/>
    </row>
    <row r="36" spans="1:4" ht="23.25" x14ac:dyDescent="0.25">
      <c r="A36" s="54"/>
      <c r="C36" s="45"/>
      <c r="D36" s="55"/>
    </row>
    <row r="37" spans="1:4" ht="23.25" x14ac:dyDescent="0.25">
      <c r="A37" s="54"/>
      <c r="C37" s="45"/>
      <c r="D37" s="55"/>
    </row>
    <row r="38" spans="1:4" ht="23.25" x14ac:dyDescent="0.25">
      <c r="A38" s="54"/>
      <c r="C38" s="45"/>
      <c r="D38" s="55"/>
    </row>
    <row r="39" spans="1:4" ht="23.25" x14ac:dyDescent="0.25">
      <c r="A39" s="54"/>
      <c r="C39" s="45"/>
      <c r="D39" s="55"/>
    </row>
    <row r="40" spans="1:4" ht="23.25" x14ac:dyDescent="0.25">
      <c r="A40" s="54"/>
      <c r="C40" s="45"/>
      <c r="D40" s="55"/>
    </row>
    <row r="41" spans="1:4" ht="23.25" x14ac:dyDescent="0.25">
      <c r="A41" s="54"/>
      <c r="C41" s="45"/>
      <c r="D41" s="55"/>
    </row>
    <row r="42" spans="1:4" ht="23.25" x14ac:dyDescent="0.25">
      <c r="A42" s="54"/>
      <c r="C42" s="45"/>
      <c r="D42" s="55"/>
    </row>
    <row r="43" spans="1:4" ht="23.25" x14ac:dyDescent="0.25">
      <c r="A43" s="54"/>
      <c r="C43" s="45"/>
      <c r="D43" s="55"/>
    </row>
    <row r="44" spans="1:4" ht="23.25" x14ac:dyDescent="0.25">
      <c r="A44" s="54"/>
      <c r="C44" s="45"/>
      <c r="D44" s="55"/>
    </row>
    <row r="45" spans="1:4" ht="23.25" x14ac:dyDescent="0.25">
      <c r="A45" s="54"/>
      <c r="C45" s="45"/>
      <c r="D45" s="55"/>
    </row>
    <row r="46" spans="1:4" ht="23.25" x14ac:dyDescent="0.25">
      <c r="A46" s="54"/>
      <c r="C46" s="45"/>
      <c r="D46" s="55"/>
    </row>
    <row r="47" spans="1:4" ht="23.25" x14ac:dyDescent="0.25">
      <c r="A47" s="54"/>
      <c r="C47" s="45"/>
      <c r="D47" s="55"/>
    </row>
    <row r="48" spans="1:4" ht="23.25" x14ac:dyDescent="0.25">
      <c r="A48" s="54"/>
      <c r="C48" s="45"/>
      <c r="D48" s="55"/>
    </row>
    <row r="49" spans="1:4" ht="23.25" x14ac:dyDescent="0.25">
      <c r="A49" s="54"/>
      <c r="C49" s="45"/>
      <c r="D49" s="55"/>
    </row>
    <row r="50" spans="1:4" ht="23.25" x14ac:dyDescent="0.25">
      <c r="A50" s="54"/>
      <c r="C50" s="45"/>
      <c r="D50" s="55"/>
    </row>
    <row r="51" spans="1:4" ht="23.25" x14ac:dyDescent="0.25">
      <c r="A51" s="54"/>
      <c r="C51" s="45"/>
      <c r="D51" s="55"/>
    </row>
    <row r="52" spans="1:4" ht="23.25" x14ac:dyDescent="0.25">
      <c r="A52" s="54"/>
      <c r="C52" s="45"/>
      <c r="D52" s="55"/>
    </row>
    <row r="53" spans="1:4" ht="23.25" x14ac:dyDescent="0.25">
      <c r="A53" s="54"/>
      <c r="C53" s="45"/>
      <c r="D53" s="55"/>
    </row>
    <row r="54" spans="1:4" ht="23.25" x14ac:dyDescent="0.25">
      <c r="A54" s="54"/>
      <c r="C54" s="45"/>
      <c r="D54" s="55"/>
    </row>
    <row r="55" spans="1:4" ht="23.25" x14ac:dyDescent="0.25">
      <c r="A55" s="54"/>
      <c r="C55" s="45"/>
      <c r="D55" s="55"/>
    </row>
    <row r="56" spans="1:4" ht="23.25" x14ac:dyDescent="0.25">
      <c r="A56" s="54"/>
      <c r="C56" s="45"/>
      <c r="D56" s="55"/>
    </row>
    <row r="57" spans="1:4" ht="23.25" x14ac:dyDescent="0.25">
      <c r="A57" s="54"/>
      <c r="C57" s="45"/>
      <c r="D57" s="55"/>
    </row>
    <row r="58" spans="1:4" ht="23.25" x14ac:dyDescent="0.25">
      <c r="A58" s="54"/>
      <c r="C58" s="45"/>
      <c r="D58" s="55"/>
    </row>
    <row r="59" spans="1:4" ht="23.25" x14ac:dyDescent="0.25">
      <c r="A59" s="54"/>
      <c r="C59" s="45"/>
      <c r="D59" s="55"/>
    </row>
    <row r="60" spans="1:4" ht="23.25" x14ac:dyDescent="0.25">
      <c r="A60" s="54"/>
      <c r="C60" s="45"/>
      <c r="D60" s="55"/>
    </row>
    <row r="61" spans="1:4" ht="23.25" x14ac:dyDescent="0.25">
      <c r="A61" s="54"/>
      <c r="C61" s="45"/>
      <c r="D61" s="55"/>
    </row>
    <row r="62" spans="1:4" ht="23.25" x14ac:dyDescent="0.25">
      <c r="A62" s="54"/>
      <c r="C62" s="45"/>
      <c r="D62" s="55"/>
    </row>
    <row r="63" spans="1:4" ht="23.25" x14ac:dyDescent="0.25">
      <c r="A63" s="54"/>
      <c r="C63" s="45"/>
      <c r="D63" s="55"/>
    </row>
    <row r="64" spans="1:4" ht="23.25" x14ac:dyDescent="0.25">
      <c r="A64" s="54"/>
      <c r="C64" s="45"/>
      <c r="D64" s="55"/>
    </row>
    <row r="65" spans="1:4" ht="23.25" x14ac:dyDescent="0.25">
      <c r="A65" s="54"/>
      <c r="C65" s="45"/>
      <c r="D65" s="55"/>
    </row>
    <row r="66" spans="1:4" ht="23.25" x14ac:dyDescent="0.25">
      <c r="A66" s="54"/>
      <c r="C66" s="45"/>
      <c r="D66" s="55"/>
    </row>
    <row r="67" spans="1:4" ht="23.25" x14ac:dyDescent="0.25">
      <c r="A67" s="54"/>
      <c r="C67" s="45"/>
      <c r="D67" s="55"/>
    </row>
    <row r="68" spans="1:4" ht="23.25" x14ac:dyDescent="0.25">
      <c r="A68" s="54"/>
      <c r="C68" s="45"/>
      <c r="D68" s="55"/>
    </row>
    <row r="69" spans="1:4" ht="23.25" x14ac:dyDescent="0.25">
      <c r="A69" s="54"/>
      <c r="C69" s="45"/>
      <c r="D69" s="55"/>
    </row>
    <row r="70" spans="1:4" ht="23.25" x14ac:dyDescent="0.25">
      <c r="A70" s="54"/>
      <c r="C70" s="45"/>
      <c r="D70" s="55"/>
    </row>
    <row r="71" spans="1:4" ht="23.25" x14ac:dyDescent="0.25">
      <c r="A71" s="54"/>
      <c r="C71" s="45"/>
      <c r="D71" s="55"/>
    </row>
    <row r="72" spans="1:4" ht="23.25" x14ac:dyDescent="0.25">
      <c r="A72" s="54"/>
      <c r="C72" s="45"/>
      <c r="D72" s="55"/>
    </row>
    <row r="73" spans="1:4" ht="23.25" x14ac:dyDescent="0.25">
      <c r="A73" s="54"/>
      <c r="C73" s="45"/>
      <c r="D73" s="55"/>
    </row>
    <row r="74" spans="1:4" ht="23.25" x14ac:dyDescent="0.25">
      <c r="A74" s="92"/>
      <c r="B74" s="93"/>
      <c r="C74" s="94"/>
      <c r="D74" s="95"/>
    </row>
    <row r="75" spans="1:4" ht="23.25" x14ac:dyDescent="0.25">
      <c r="A75" s="96"/>
      <c r="B75" s="97"/>
      <c r="C75" s="98"/>
      <c r="D75" s="99"/>
    </row>
    <row r="76" spans="1:4" ht="23.25" x14ac:dyDescent="0.25">
      <c r="A76" s="96"/>
      <c r="B76" s="97"/>
      <c r="C76" s="98"/>
      <c r="D76" s="99"/>
    </row>
    <row r="77" spans="1:4" ht="23.25" x14ac:dyDescent="0.25">
      <c r="A77" s="96"/>
      <c r="B77" s="97"/>
      <c r="C77" s="98"/>
      <c r="D77" s="99"/>
    </row>
    <row r="78" spans="1:4" ht="23.25" x14ac:dyDescent="0.25">
      <c r="A78" s="96"/>
      <c r="B78" s="97"/>
      <c r="C78" s="98"/>
      <c r="D78" s="99"/>
    </row>
    <row r="79" spans="1:4" ht="23.25" x14ac:dyDescent="0.25">
      <c r="A79" s="96"/>
      <c r="B79" s="97"/>
      <c r="C79" s="98"/>
      <c r="D79" s="99"/>
    </row>
    <row r="80" spans="1:4" ht="23.25" x14ac:dyDescent="0.25">
      <c r="A80" s="96"/>
      <c r="B80" s="97"/>
      <c r="C80" s="98"/>
      <c r="D80" s="99"/>
    </row>
    <row r="81" spans="1:4" ht="23.25" x14ac:dyDescent="0.25">
      <c r="A81" s="96"/>
      <c r="B81" s="97"/>
      <c r="C81" s="98"/>
      <c r="D81" s="99"/>
    </row>
    <row r="82" spans="1:4" ht="23.25" x14ac:dyDescent="0.25">
      <c r="A82" s="96"/>
      <c r="B82" s="97"/>
      <c r="C82" s="98"/>
      <c r="D82" s="99"/>
    </row>
    <row r="83" spans="1:4" ht="23.25" x14ac:dyDescent="0.25">
      <c r="A83" s="96"/>
      <c r="B83" s="97"/>
      <c r="C83" s="98"/>
      <c r="D83" s="99"/>
    </row>
    <row r="84" spans="1:4" ht="23.25" x14ac:dyDescent="0.25">
      <c r="A84" s="96"/>
      <c r="B84" s="97"/>
      <c r="C84" s="98"/>
      <c r="D84" s="99"/>
    </row>
    <row r="85" spans="1:4" ht="23.25" x14ac:dyDescent="0.25">
      <c r="A85" s="96"/>
      <c r="B85" s="97"/>
      <c r="C85" s="98"/>
      <c r="D85" s="99"/>
    </row>
    <row r="86" spans="1:4" ht="23.25" x14ac:dyDescent="0.25">
      <c r="A86" s="96"/>
      <c r="B86" s="97"/>
      <c r="C86" s="98"/>
      <c r="D86" s="99"/>
    </row>
    <row r="87" spans="1:4" ht="23.25" x14ac:dyDescent="0.25">
      <c r="A87" s="96"/>
      <c r="B87" s="97"/>
      <c r="C87" s="98"/>
      <c r="D87" s="99"/>
    </row>
    <row r="88" spans="1:4" ht="23.25" x14ac:dyDescent="0.25">
      <c r="A88" s="96"/>
      <c r="B88" s="97"/>
      <c r="C88" s="98"/>
      <c r="D88" s="99"/>
    </row>
    <row r="89" spans="1:4" ht="23.25" x14ac:dyDescent="0.25">
      <c r="A89" s="96"/>
      <c r="B89" s="97"/>
      <c r="C89" s="98"/>
      <c r="D89" s="99"/>
    </row>
    <row r="90" spans="1:4" ht="23.25" x14ac:dyDescent="0.25">
      <c r="A90" s="96"/>
      <c r="B90" s="97"/>
      <c r="C90" s="98"/>
      <c r="D90" s="99"/>
    </row>
    <row r="91" spans="1:4" ht="23.25" x14ac:dyDescent="0.25">
      <c r="A91" s="96"/>
      <c r="B91" s="97"/>
      <c r="C91" s="98"/>
      <c r="D91" s="99"/>
    </row>
    <row r="92" spans="1:4" ht="23.25" x14ac:dyDescent="0.25">
      <c r="A92" s="96"/>
      <c r="B92" s="97"/>
      <c r="C92" s="98"/>
      <c r="D92" s="99"/>
    </row>
    <row r="93" spans="1:4" ht="23.25" x14ac:dyDescent="0.25">
      <c r="A93" s="96"/>
      <c r="B93" s="97"/>
      <c r="C93" s="98"/>
      <c r="D93" s="99"/>
    </row>
    <row r="94" spans="1:4" ht="23.25" x14ac:dyDescent="0.25">
      <c r="A94" s="96"/>
      <c r="B94" s="97"/>
      <c r="C94" s="98"/>
      <c r="D94" s="99"/>
    </row>
    <row r="95" spans="1:4" ht="23.25" x14ac:dyDescent="0.25">
      <c r="A95" s="96"/>
      <c r="B95" s="97"/>
      <c r="C95" s="98"/>
      <c r="D95" s="99"/>
    </row>
    <row r="96" spans="1:4" ht="23.25" x14ac:dyDescent="0.25">
      <c r="A96" s="96"/>
      <c r="B96" s="97"/>
      <c r="C96" s="98"/>
      <c r="D96" s="99"/>
    </row>
    <row r="97" spans="1:4" ht="23.25" x14ac:dyDescent="0.25">
      <c r="A97" s="96"/>
      <c r="B97" s="97"/>
      <c r="C97" s="98"/>
      <c r="D97" s="99"/>
    </row>
    <row r="98" spans="1:4" ht="23.25" x14ac:dyDescent="0.25">
      <c r="A98" s="96"/>
      <c r="B98" s="97"/>
      <c r="C98" s="98"/>
      <c r="D98" s="99"/>
    </row>
    <row r="99" spans="1:4" ht="23.25" x14ac:dyDescent="0.25">
      <c r="A99" s="96"/>
      <c r="B99" s="97"/>
      <c r="C99" s="98"/>
      <c r="D99" s="99"/>
    </row>
    <row r="100" spans="1:4" ht="23.25" x14ac:dyDescent="0.25">
      <c r="A100" s="96"/>
      <c r="B100" s="97"/>
      <c r="C100" s="98"/>
      <c r="D100" s="99"/>
    </row>
    <row r="101" spans="1:4" ht="23.25" x14ac:dyDescent="0.25">
      <c r="A101" s="96"/>
      <c r="B101" s="97"/>
      <c r="C101" s="98"/>
      <c r="D101" s="99"/>
    </row>
    <row r="102" spans="1:4" ht="23.25" x14ac:dyDescent="0.25">
      <c r="A102" s="96"/>
      <c r="B102" s="97"/>
      <c r="C102" s="98"/>
      <c r="D102" s="99"/>
    </row>
    <row r="103" spans="1:4" ht="23.25" x14ac:dyDescent="0.25">
      <c r="A103" s="96"/>
      <c r="B103" s="97"/>
      <c r="C103" s="98"/>
      <c r="D103" s="99"/>
    </row>
    <row r="104" spans="1:4" ht="23.25" x14ac:dyDescent="0.25">
      <c r="A104" s="96"/>
      <c r="B104" s="97"/>
      <c r="C104" s="98"/>
      <c r="D104" s="99"/>
    </row>
    <row r="105" spans="1:4" ht="23.25" x14ac:dyDescent="0.25">
      <c r="A105" s="96"/>
      <c r="B105" s="97"/>
      <c r="C105" s="98"/>
      <c r="D105" s="99"/>
    </row>
    <row r="106" spans="1:4" ht="23.25" x14ac:dyDescent="0.25">
      <c r="A106" s="96"/>
      <c r="B106" s="97"/>
      <c r="C106" s="98"/>
      <c r="D106" s="99"/>
    </row>
    <row r="107" spans="1:4" ht="23.25" x14ac:dyDescent="0.25">
      <c r="A107" s="96"/>
      <c r="B107" s="97"/>
      <c r="C107" s="98"/>
      <c r="D107" s="99"/>
    </row>
    <row r="108" spans="1:4" ht="23.25" x14ac:dyDescent="0.25">
      <c r="A108" s="96"/>
      <c r="B108" s="97"/>
      <c r="C108" s="98"/>
      <c r="D108" s="99"/>
    </row>
    <row r="109" spans="1:4" ht="23.25" x14ac:dyDescent="0.25">
      <c r="A109" s="96"/>
      <c r="B109" s="97"/>
      <c r="C109" s="98"/>
      <c r="D109" s="99"/>
    </row>
    <row r="110" spans="1:4" ht="23.25" x14ac:dyDescent="0.25">
      <c r="A110" s="96"/>
      <c r="B110" s="97"/>
      <c r="C110" s="98"/>
      <c r="D110" s="99"/>
    </row>
    <row r="111" spans="1:4" ht="23.25" x14ac:dyDescent="0.25">
      <c r="A111" s="96"/>
      <c r="B111" s="97"/>
      <c r="C111" s="98"/>
      <c r="D111" s="99"/>
    </row>
    <row r="112" spans="1:4" ht="23.25" x14ac:dyDescent="0.25">
      <c r="A112" s="96"/>
      <c r="B112" s="97"/>
      <c r="C112" s="98"/>
      <c r="D112" s="99"/>
    </row>
    <row r="113" spans="1:4" ht="23.25" x14ac:dyDescent="0.25">
      <c r="A113" s="96"/>
      <c r="B113" s="97"/>
      <c r="C113" s="98"/>
      <c r="D113" s="99"/>
    </row>
    <row r="114" spans="1:4" ht="23.25" x14ac:dyDescent="0.25">
      <c r="A114" s="96"/>
      <c r="B114" s="97"/>
      <c r="C114" s="98"/>
      <c r="D114" s="99"/>
    </row>
    <row r="115" spans="1:4" ht="23.25" x14ac:dyDescent="0.25">
      <c r="A115" s="96"/>
      <c r="B115" s="97"/>
      <c r="C115" s="98"/>
      <c r="D115" s="99"/>
    </row>
    <row r="116" spans="1:4" ht="23.25" x14ac:dyDescent="0.25">
      <c r="A116" s="96"/>
      <c r="B116" s="97"/>
      <c r="C116" s="98"/>
      <c r="D116" s="99"/>
    </row>
    <row r="117" spans="1:4" ht="23.25" x14ac:dyDescent="0.25">
      <c r="A117" s="96"/>
      <c r="B117" s="97"/>
      <c r="C117" s="98"/>
      <c r="D117" s="99"/>
    </row>
    <row r="118" spans="1:4" ht="23.25" x14ac:dyDescent="0.25">
      <c r="A118" s="96"/>
      <c r="B118" s="97"/>
      <c r="C118" s="98"/>
      <c r="D118" s="99"/>
    </row>
    <row r="119" spans="1:4" ht="23.25" x14ac:dyDescent="0.25">
      <c r="A119" s="96"/>
      <c r="B119" s="97"/>
      <c r="C119" s="98"/>
      <c r="D119" s="99"/>
    </row>
    <row r="120" spans="1:4" ht="23.25" x14ac:dyDescent="0.25">
      <c r="A120" s="96"/>
      <c r="B120" s="97"/>
      <c r="C120" s="98"/>
      <c r="D120" s="99"/>
    </row>
    <row r="121" spans="1:4" ht="23.25" x14ac:dyDescent="0.25">
      <c r="A121" s="96"/>
      <c r="B121" s="97"/>
      <c r="C121" s="98"/>
      <c r="D121" s="99"/>
    </row>
    <row r="122" spans="1:4" ht="23.25" x14ac:dyDescent="0.25">
      <c r="A122" s="96"/>
      <c r="B122" s="97"/>
      <c r="C122" s="98"/>
      <c r="D122" s="99"/>
    </row>
    <row r="123" spans="1:4" ht="23.25" x14ac:dyDescent="0.25">
      <c r="A123" s="96"/>
      <c r="B123" s="97"/>
      <c r="C123" s="98"/>
      <c r="D123" s="99"/>
    </row>
    <row r="124" spans="1:4" ht="23.25" x14ac:dyDescent="0.25">
      <c r="A124" s="96"/>
      <c r="B124" s="97"/>
      <c r="C124" s="98"/>
      <c r="D124" s="99"/>
    </row>
    <row r="125" spans="1:4" ht="23.25" x14ac:dyDescent="0.25">
      <c r="A125" s="96"/>
      <c r="B125" s="97"/>
      <c r="C125" s="98"/>
      <c r="D125" s="99"/>
    </row>
    <row r="126" spans="1:4" ht="23.25" x14ac:dyDescent="0.25">
      <c r="A126" s="96"/>
      <c r="B126" s="97"/>
      <c r="C126" s="98"/>
      <c r="D126" s="99"/>
    </row>
    <row r="127" spans="1:4" ht="23.25" x14ac:dyDescent="0.25">
      <c r="A127" s="96"/>
      <c r="B127" s="97"/>
      <c r="C127" s="98"/>
      <c r="D127" s="99"/>
    </row>
    <row r="128" spans="1:4" ht="23.25" x14ac:dyDescent="0.25">
      <c r="A128" s="96"/>
      <c r="B128" s="97"/>
      <c r="C128" s="98"/>
      <c r="D128" s="99"/>
    </row>
    <row r="129" spans="1:4" ht="23.25" x14ac:dyDescent="0.25">
      <c r="A129" s="96"/>
      <c r="B129" s="97"/>
      <c r="C129" s="98"/>
      <c r="D129" s="99"/>
    </row>
    <row r="130" spans="1:4" ht="23.25" x14ac:dyDescent="0.25">
      <c r="A130" s="96"/>
      <c r="B130" s="97"/>
      <c r="C130" s="98"/>
      <c r="D130" s="99"/>
    </row>
    <row r="131" spans="1:4" ht="23.25" x14ac:dyDescent="0.25">
      <c r="A131" s="96"/>
      <c r="B131" s="97"/>
      <c r="C131" s="98"/>
      <c r="D131" s="99"/>
    </row>
    <row r="132" spans="1:4" ht="23.25" x14ac:dyDescent="0.25">
      <c r="A132" s="96"/>
      <c r="B132" s="97"/>
      <c r="C132" s="98"/>
      <c r="D132" s="99"/>
    </row>
    <row r="133" spans="1:4" ht="23.25" x14ac:dyDescent="0.25">
      <c r="A133" s="96"/>
      <c r="B133" s="97"/>
      <c r="C133" s="98"/>
      <c r="D133" s="99"/>
    </row>
    <row r="134" spans="1:4" ht="23.25" x14ac:dyDescent="0.25">
      <c r="A134" s="96"/>
      <c r="B134" s="97"/>
      <c r="C134" s="98"/>
      <c r="D134" s="99"/>
    </row>
    <row r="135" spans="1:4" ht="23.25" x14ac:dyDescent="0.25">
      <c r="A135" s="96"/>
      <c r="B135" s="97"/>
      <c r="C135" s="98"/>
      <c r="D135" s="99"/>
    </row>
    <row r="136" spans="1:4" ht="23.25" x14ac:dyDescent="0.25">
      <c r="A136" s="96"/>
      <c r="B136" s="97"/>
      <c r="C136" s="98"/>
      <c r="D136" s="99"/>
    </row>
    <row r="137" spans="1:4" ht="23.25" x14ac:dyDescent="0.25">
      <c r="A137" s="96"/>
      <c r="B137" s="97"/>
      <c r="C137" s="98"/>
      <c r="D137" s="99"/>
    </row>
    <row r="138" spans="1:4" ht="23.25" x14ac:dyDescent="0.25">
      <c r="A138" s="96"/>
      <c r="B138" s="97"/>
      <c r="C138" s="98"/>
      <c r="D138" s="99"/>
    </row>
    <row r="139" spans="1:4" ht="23.25" x14ac:dyDescent="0.25">
      <c r="A139" s="96"/>
      <c r="B139" s="97"/>
      <c r="C139" s="98"/>
      <c r="D139" s="99"/>
    </row>
    <row r="140" spans="1:4" ht="23.25" x14ac:dyDescent="0.25">
      <c r="A140" s="96"/>
      <c r="B140" s="97"/>
      <c r="C140" s="98"/>
      <c r="D140" s="99"/>
    </row>
    <row r="141" spans="1:4" ht="23.25" x14ac:dyDescent="0.25">
      <c r="A141" s="96"/>
      <c r="B141" s="97"/>
      <c r="C141" s="98"/>
      <c r="D141" s="99"/>
    </row>
    <row r="142" spans="1:4" ht="23.25" x14ac:dyDescent="0.25">
      <c r="A142" s="96"/>
      <c r="B142" s="97"/>
      <c r="C142" s="98"/>
      <c r="D142" s="99"/>
    </row>
    <row r="143" spans="1:4" ht="23.25" x14ac:dyDescent="0.25">
      <c r="A143" s="96"/>
      <c r="B143" s="97"/>
      <c r="C143" s="98"/>
      <c r="D143" s="99"/>
    </row>
    <row r="144" spans="1:4" ht="23.25" x14ac:dyDescent="0.25">
      <c r="A144" s="96"/>
      <c r="B144" s="97"/>
      <c r="C144" s="98"/>
      <c r="D144" s="99"/>
    </row>
    <row r="145" spans="1:4" ht="23.25" x14ac:dyDescent="0.25">
      <c r="A145" s="96"/>
      <c r="B145" s="97"/>
      <c r="C145" s="98"/>
      <c r="D145" s="99"/>
    </row>
    <row r="146" spans="1:4" ht="23.25" x14ac:dyDescent="0.25">
      <c r="A146" s="96"/>
      <c r="B146" s="97"/>
      <c r="C146" s="98"/>
      <c r="D146" s="99"/>
    </row>
    <row r="147" spans="1:4" ht="23.25" x14ac:dyDescent="0.25">
      <c r="A147" s="96"/>
      <c r="B147" s="97"/>
      <c r="C147" s="98"/>
      <c r="D147" s="99"/>
    </row>
    <row r="148" spans="1:4" ht="23.25" x14ac:dyDescent="0.25">
      <c r="A148" s="96"/>
      <c r="B148" s="97"/>
      <c r="C148" s="98"/>
      <c r="D148" s="99"/>
    </row>
    <row r="149" spans="1:4" ht="23.25" x14ac:dyDescent="0.25">
      <c r="A149" s="96"/>
      <c r="B149" s="97"/>
      <c r="C149" s="98"/>
      <c r="D149" s="99"/>
    </row>
    <row r="150" spans="1:4" ht="23.25" x14ac:dyDescent="0.25">
      <c r="A150" s="96"/>
      <c r="B150" s="97"/>
      <c r="C150" s="98"/>
      <c r="D150" s="99"/>
    </row>
    <row r="151" spans="1:4" ht="23.25" x14ac:dyDescent="0.25">
      <c r="A151" s="96"/>
      <c r="B151" s="97"/>
      <c r="C151" s="98"/>
      <c r="D151" s="99"/>
    </row>
    <row r="152" spans="1:4" ht="23.25" x14ac:dyDescent="0.25">
      <c r="A152" s="96"/>
      <c r="B152" s="97"/>
      <c r="C152" s="98"/>
      <c r="D152" s="99"/>
    </row>
    <row r="153" spans="1:4" ht="23.25" x14ac:dyDescent="0.25">
      <c r="A153" s="96"/>
      <c r="B153" s="97"/>
      <c r="C153" s="98"/>
      <c r="D153" s="99"/>
    </row>
    <row r="154" spans="1:4" ht="23.25" x14ac:dyDescent="0.25">
      <c r="A154" s="96"/>
      <c r="B154" s="97"/>
      <c r="C154" s="98"/>
      <c r="D154" s="99"/>
    </row>
    <row r="155" spans="1:4" ht="23.25" x14ac:dyDescent="0.25">
      <c r="A155" s="96"/>
      <c r="B155" s="97"/>
      <c r="C155" s="98"/>
      <c r="D155" s="99"/>
    </row>
    <row r="156" spans="1:4" ht="23.25" x14ac:dyDescent="0.25">
      <c r="A156" s="96"/>
      <c r="B156" s="97"/>
      <c r="C156" s="98"/>
      <c r="D156" s="99"/>
    </row>
    <row r="157" spans="1:4" ht="23.25" x14ac:dyDescent="0.25">
      <c r="A157" s="96"/>
      <c r="B157" s="97"/>
      <c r="C157" s="98"/>
      <c r="D157" s="99"/>
    </row>
    <row r="158" spans="1:4" ht="23.25" x14ac:dyDescent="0.25">
      <c r="A158" s="96"/>
      <c r="B158" s="97"/>
      <c r="C158" s="98"/>
      <c r="D158" s="99"/>
    </row>
    <row r="159" spans="1:4" ht="23.25" x14ac:dyDescent="0.25">
      <c r="A159" s="96"/>
      <c r="B159" s="97"/>
      <c r="C159" s="98"/>
      <c r="D159" s="99"/>
    </row>
    <row r="160" spans="1:4" ht="23.25" x14ac:dyDescent="0.25">
      <c r="A160" s="96"/>
      <c r="B160" s="97"/>
      <c r="C160" s="98"/>
      <c r="D160" s="99"/>
    </row>
    <row r="161" spans="1:4" ht="23.25" x14ac:dyDescent="0.25">
      <c r="A161" s="96"/>
      <c r="B161" s="97"/>
      <c r="C161" s="98"/>
      <c r="D161" s="99"/>
    </row>
    <row r="162" spans="1:4" ht="23.25" x14ac:dyDescent="0.25">
      <c r="A162" s="96"/>
      <c r="B162" s="97"/>
      <c r="C162" s="98"/>
      <c r="D162" s="99"/>
    </row>
    <row r="163" spans="1:4" ht="23.25" x14ac:dyDescent="0.25">
      <c r="A163" s="96"/>
      <c r="B163" s="97"/>
      <c r="C163" s="98"/>
      <c r="D163" s="99"/>
    </row>
    <row r="164" spans="1:4" ht="23.25" x14ac:dyDescent="0.25">
      <c r="A164" s="96"/>
      <c r="B164" s="97"/>
      <c r="C164" s="98"/>
      <c r="D164" s="99"/>
    </row>
    <row r="165" spans="1:4" ht="23.25" x14ac:dyDescent="0.25">
      <c r="A165" s="96"/>
      <c r="B165" s="97"/>
      <c r="C165" s="98"/>
      <c r="D165" s="99"/>
    </row>
    <row r="166" spans="1:4" ht="23.25" x14ac:dyDescent="0.25">
      <c r="A166" s="96"/>
      <c r="B166" s="97"/>
      <c r="C166" s="98"/>
      <c r="D166" s="99"/>
    </row>
    <row r="167" spans="1:4" ht="23.25" x14ac:dyDescent="0.25">
      <c r="A167" s="96"/>
      <c r="B167" s="97"/>
      <c r="C167" s="98"/>
      <c r="D167" s="99"/>
    </row>
    <row r="168" spans="1:4" ht="23.25" x14ac:dyDescent="0.25">
      <c r="A168" s="96"/>
      <c r="B168" s="97"/>
      <c r="C168" s="98"/>
      <c r="D168" s="99"/>
    </row>
    <row r="169" spans="1:4" ht="23.25" x14ac:dyDescent="0.25">
      <c r="A169" s="96"/>
      <c r="B169" s="97"/>
      <c r="C169" s="98"/>
      <c r="D169" s="99"/>
    </row>
    <row r="170" spans="1:4" ht="23.25" x14ac:dyDescent="0.25">
      <c r="A170" s="96"/>
      <c r="B170" s="97"/>
      <c r="C170" s="98"/>
      <c r="D170" s="99"/>
    </row>
    <row r="171" spans="1:4" ht="23.25" x14ac:dyDescent="0.25">
      <c r="A171" s="96"/>
      <c r="B171" s="97"/>
      <c r="C171" s="98"/>
      <c r="D171" s="99"/>
    </row>
    <row r="172" spans="1:4" ht="23.25" x14ac:dyDescent="0.25">
      <c r="A172" s="96"/>
      <c r="B172" s="97"/>
      <c r="C172" s="98"/>
      <c r="D172" s="99"/>
    </row>
    <row r="173" spans="1:4" ht="23.25" x14ac:dyDescent="0.25">
      <c r="A173" s="96"/>
      <c r="B173" s="97"/>
      <c r="C173" s="98"/>
      <c r="D173" s="99"/>
    </row>
    <row r="174" spans="1:4" ht="23.25" x14ac:dyDescent="0.25">
      <c r="A174" s="96"/>
      <c r="B174" s="97"/>
      <c r="C174" s="98"/>
      <c r="D174" s="99"/>
    </row>
    <row r="175" spans="1:4" ht="23.25" x14ac:dyDescent="0.25">
      <c r="A175" s="96"/>
      <c r="B175" s="97"/>
      <c r="C175" s="98"/>
      <c r="D175" s="99"/>
    </row>
    <row r="176" spans="1:4" ht="23.25" x14ac:dyDescent="0.25">
      <c r="A176" s="96"/>
      <c r="B176" s="97"/>
      <c r="C176" s="98"/>
      <c r="D176" s="99"/>
    </row>
    <row r="177" spans="1:4" ht="23.25" x14ac:dyDescent="0.25">
      <c r="A177" s="96"/>
      <c r="B177" s="97"/>
      <c r="C177" s="98"/>
      <c r="D177" s="99"/>
    </row>
    <row r="178" spans="1:4" ht="23.25" x14ac:dyDescent="0.25">
      <c r="A178" s="96"/>
      <c r="B178" s="97"/>
      <c r="C178" s="98"/>
      <c r="D178" s="99"/>
    </row>
    <row r="179" spans="1:4" ht="23.25" x14ac:dyDescent="0.25">
      <c r="A179" s="96"/>
      <c r="B179" s="97"/>
      <c r="C179" s="98"/>
      <c r="D179" s="99"/>
    </row>
    <row r="180" spans="1:4" ht="23.25" x14ac:dyDescent="0.25">
      <c r="A180" s="96"/>
      <c r="B180" s="97"/>
      <c r="C180" s="98"/>
      <c r="D180" s="99"/>
    </row>
    <row r="181" spans="1:4" ht="23.25" x14ac:dyDescent="0.25">
      <c r="A181" s="96"/>
      <c r="B181" s="97"/>
      <c r="C181" s="98"/>
      <c r="D181" s="99"/>
    </row>
    <row r="182" spans="1:4" ht="23.25" x14ac:dyDescent="0.25">
      <c r="A182" s="96"/>
      <c r="B182" s="97"/>
      <c r="C182" s="98"/>
      <c r="D182" s="99"/>
    </row>
    <row r="183" spans="1:4" ht="23.25" x14ac:dyDescent="0.25">
      <c r="A183" s="96"/>
      <c r="B183" s="97"/>
      <c r="C183" s="98"/>
      <c r="D183" s="99"/>
    </row>
    <row r="184" spans="1:4" ht="23.25" x14ac:dyDescent="0.25">
      <c r="A184" s="96"/>
      <c r="B184" s="97"/>
      <c r="C184" s="98"/>
      <c r="D184" s="99"/>
    </row>
    <row r="185" spans="1:4" ht="23.25" x14ac:dyDescent="0.25">
      <c r="A185" s="96"/>
      <c r="B185" s="97"/>
      <c r="C185" s="98"/>
      <c r="D185" s="99"/>
    </row>
    <row r="186" spans="1:4" ht="23.25" x14ac:dyDescent="0.25">
      <c r="A186" s="96"/>
      <c r="B186" s="97"/>
      <c r="C186" s="98"/>
      <c r="D186" s="99"/>
    </row>
    <row r="187" spans="1:4" ht="23.25" x14ac:dyDescent="0.25">
      <c r="A187" s="96"/>
      <c r="B187" s="97"/>
      <c r="C187" s="98"/>
      <c r="D187" s="99"/>
    </row>
    <row r="188" spans="1:4" ht="23.25" x14ac:dyDescent="0.25">
      <c r="A188" s="96"/>
      <c r="B188" s="97"/>
      <c r="C188" s="98"/>
      <c r="D188" s="99"/>
    </row>
    <row r="189" spans="1:4" ht="23.25" x14ac:dyDescent="0.25">
      <c r="A189" s="96"/>
      <c r="B189" s="97"/>
      <c r="C189" s="98"/>
      <c r="D189" s="99"/>
    </row>
    <row r="190" spans="1:4" ht="23.25" x14ac:dyDescent="0.25">
      <c r="A190" s="96"/>
      <c r="B190" s="97"/>
      <c r="C190" s="98"/>
      <c r="D190" s="99"/>
    </row>
    <row r="191" spans="1:4" ht="23.25" x14ac:dyDescent="0.25">
      <c r="A191" s="96"/>
      <c r="B191" s="97"/>
      <c r="C191" s="98"/>
      <c r="D191" s="99"/>
    </row>
    <row r="192" spans="1:4" ht="23.25" x14ac:dyDescent="0.25">
      <c r="A192" s="96"/>
      <c r="B192" s="97"/>
      <c r="C192" s="98"/>
      <c r="D192" s="99"/>
    </row>
    <row r="193" spans="1:4" ht="23.25" x14ac:dyDescent="0.25">
      <c r="A193" s="96"/>
      <c r="B193" s="97"/>
      <c r="C193" s="98"/>
      <c r="D193" s="99"/>
    </row>
    <row r="194" spans="1:4" ht="23.25" x14ac:dyDescent="0.25">
      <c r="A194" s="96"/>
      <c r="B194" s="97"/>
      <c r="C194" s="98"/>
      <c r="D194" s="99"/>
    </row>
    <row r="195" spans="1:4" ht="23.25" x14ac:dyDescent="0.25">
      <c r="A195" s="96"/>
      <c r="B195" s="97"/>
      <c r="C195" s="98"/>
      <c r="D195" s="99"/>
    </row>
    <row r="196" spans="1:4" ht="23.25" x14ac:dyDescent="0.25">
      <c r="A196" s="96"/>
      <c r="B196" s="97"/>
      <c r="C196" s="98"/>
      <c r="D196" s="99"/>
    </row>
    <row r="197" spans="1:4" ht="23.25" x14ac:dyDescent="0.25">
      <c r="A197" s="96"/>
      <c r="B197" s="97"/>
      <c r="C197" s="98"/>
      <c r="D197" s="99"/>
    </row>
    <row r="198" spans="1:4" ht="23.25" x14ac:dyDescent="0.25">
      <c r="A198" s="96"/>
      <c r="B198" s="97"/>
      <c r="C198" s="98"/>
      <c r="D198" s="99"/>
    </row>
    <row r="199" spans="1:4" ht="23.25" x14ac:dyDescent="0.25">
      <c r="A199" s="96"/>
      <c r="B199" s="97"/>
      <c r="C199" s="98"/>
      <c r="D199" s="99"/>
    </row>
    <row r="200" spans="1:4" ht="23.25" x14ac:dyDescent="0.25">
      <c r="A200" s="96"/>
      <c r="B200" s="97"/>
      <c r="C200" s="98"/>
      <c r="D200" s="99"/>
    </row>
    <row r="201" spans="1:4" ht="23.25" x14ac:dyDescent="0.25">
      <c r="A201" s="96"/>
      <c r="B201" s="97"/>
      <c r="C201" s="98"/>
      <c r="D201" s="99"/>
    </row>
    <row r="202" spans="1:4" ht="23.25" x14ac:dyDescent="0.25">
      <c r="A202" s="96"/>
      <c r="B202" s="97"/>
      <c r="C202" s="98"/>
      <c r="D202" s="99"/>
    </row>
    <row r="203" spans="1:4" ht="23.25" x14ac:dyDescent="0.25">
      <c r="A203" s="96"/>
      <c r="B203" s="97"/>
      <c r="C203" s="98"/>
      <c r="D203" s="99"/>
    </row>
    <row r="204" spans="1:4" ht="23.25" x14ac:dyDescent="0.25">
      <c r="A204" s="96"/>
      <c r="B204" s="97"/>
      <c r="C204" s="98"/>
      <c r="D204" s="99"/>
    </row>
    <row r="205" spans="1:4" ht="23.25" x14ac:dyDescent="0.25">
      <c r="A205" s="96"/>
      <c r="B205" s="97"/>
      <c r="C205" s="98"/>
      <c r="D205" s="99"/>
    </row>
    <row r="206" spans="1:4" ht="23.25" x14ac:dyDescent="0.25">
      <c r="A206" s="96"/>
      <c r="B206" s="97"/>
      <c r="C206" s="98"/>
      <c r="D206" s="99"/>
    </row>
    <row r="207" spans="1:4" ht="23.25" x14ac:dyDescent="0.25">
      <c r="A207" s="96"/>
      <c r="B207" s="97"/>
      <c r="C207" s="98"/>
      <c r="D207" s="99"/>
    </row>
    <row r="208" spans="1:4" ht="23.25" x14ac:dyDescent="0.25">
      <c r="A208" s="96"/>
      <c r="B208" s="97"/>
      <c r="C208" s="98"/>
      <c r="D208" s="99"/>
    </row>
    <row r="209" spans="1:4" ht="23.25" x14ac:dyDescent="0.25">
      <c r="A209" s="96"/>
      <c r="B209" s="97"/>
      <c r="C209" s="98"/>
      <c r="D209" s="99"/>
    </row>
    <row r="210" spans="1:4" ht="23.25" x14ac:dyDescent="0.25">
      <c r="A210" s="96"/>
      <c r="B210" s="97"/>
      <c r="C210" s="98"/>
      <c r="D210" s="99"/>
    </row>
    <row r="211" spans="1:4" ht="23.25" x14ac:dyDescent="0.25">
      <c r="A211" s="96"/>
      <c r="B211" s="97"/>
      <c r="C211" s="98"/>
      <c r="D211" s="99"/>
    </row>
    <row r="212" spans="1:4" ht="23.25" x14ac:dyDescent="0.25">
      <c r="A212" s="96"/>
      <c r="B212" s="97"/>
      <c r="C212" s="98"/>
      <c r="D212" s="99"/>
    </row>
    <row r="213" spans="1:4" ht="23.25" x14ac:dyDescent="0.25">
      <c r="A213" s="96"/>
      <c r="B213" s="97"/>
      <c r="C213" s="98"/>
      <c r="D213" s="99"/>
    </row>
    <row r="214" spans="1:4" ht="23.25" x14ac:dyDescent="0.25">
      <c r="A214" s="96"/>
      <c r="B214" s="97"/>
      <c r="C214" s="98"/>
      <c r="D214" s="99"/>
    </row>
    <row r="215" spans="1:4" ht="23.25" x14ac:dyDescent="0.25">
      <c r="A215" s="96"/>
      <c r="B215" s="97"/>
      <c r="C215" s="98"/>
      <c r="D215" s="99"/>
    </row>
    <row r="216" spans="1:4" ht="23.25" x14ac:dyDescent="0.25">
      <c r="A216" s="96"/>
      <c r="B216" s="97"/>
      <c r="C216" s="98"/>
      <c r="D216" s="99"/>
    </row>
    <row r="217" spans="1:4" ht="23.25" x14ac:dyDescent="0.25">
      <c r="A217" s="96"/>
      <c r="B217" s="97"/>
      <c r="C217" s="98"/>
      <c r="D217" s="99"/>
    </row>
    <row r="218" spans="1:4" ht="23.25" x14ac:dyDescent="0.25">
      <c r="A218" s="96"/>
      <c r="B218" s="97"/>
      <c r="C218" s="98"/>
      <c r="D218" s="99"/>
    </row>
    <row r="219" spans="1:4" ht="23.25" x14ac:dyDescent="0.25">
      <c r="A219" s="96"/>
      <c r="B219" s="97"/>
      <c r="C219" s="98"/>
      <c r="D219" s="99"/>
    </row>
    <row r="220" spans="1:4" ht="23.25" x14ac:dyDescent="0.25">
      <c r="A220" s="96"/>
      <c r="B220" s="97"/>
      <c r="C220" s="98"/>
      <c r="D220" s="99"/>
    </row>
    <row r="221" spans="1:4" ht="23.25" x14ac:dyDescent="0.25">
      <c r="A221" s="96"/>
      <c r="B221" s="97"/>
      <c r="C221" s="98"/>
      <c r="D221" s="99"/>
    </row>
    <row r="222" spans="1:4" ht="23.25" x14ac:dyDescent="0.25">
      <c r="A222" s="96"/>
      <c r="B222" s="97"/>
      <c r="C222" s="98"/>
      <c r="D222" s="99"/>
    </row>
    <row r="223" spans="1:4" ht="23.25" x14ac:dyDescent="0.25">
      <c r="A223" s="96"/>
      <c r="B223" s="97"/>
      <c r="C223" s="98"/>
      <c r="D223" s="99"/>
    </row>
    <row r="224" spans="1:4" ht="23.25" x14ac:dyDescent="0.25">
      <c r="A224" s="96"/>
      <c r="B224" s="97"/>
      <c r="C224" s="98"/>
      <c r="D224" s="99"/>
    </row>
    <row r="225" spans="1:4" ht="23.25" x14ac:dyDescent="0.25">
      <c r="A225" s="96"/>
      <c r="B225" s="97"/>
      <c r="C225" s="98"/>
      <c r="D225" s="99"/>
    </row>
    <row r="226" spans="1:4" ht="23.25" x14ac:dyDescent="0.25">
      <c r="A226" s="96"/>
      <c r="B226" s="97"/>
      <c r="C226" s="98"/>
      <c r="D226" s="99"/>
    </row>
    <row r="227" spans="1:4" ht="23.25" x14ac:dyDescent="0.25">
      <c r="A227" s="96"/>
      <c r="B227" s="97"/>
      <c r="C227" s="98"/>
      <c r="D227" s="99"/>
    </row>
    <row r="228" spans="1:4" ht="23.25" x14ac:dyDescent="0.25">
      <c r="A228" s="96"/>
      <c r="B228" s="97"/>
      <c r="C228" s="98"/>
      <c r="D228" s="99"/>
    </row>
    <row r="229" spans="1:4" ht="23.25" x14ac:dyDescent="0.25">
      <c r="A229" s="96"/>
      <c r="B229" s="97"/>
      <c r="C229" s="98"/>
      <c r="D229" s="99"/>
    </row>
    <row r="230" spans="1:4" ht="23.25" x14ac:dyDescent="0.25">
      <c r="A230" s="96"/>
      <c r="B230" s="97"/>
      <c r="C230" s="98"/>
      <c r="D230" s="99"/>
    </row>
    <row r="231" spans="1:4" ht="23.25" x14ac:dyDescent="0.25">
      <c r="A231" s="96"/>
      <c r="B231" s="97"/>
      <c r="C231" s="98"/>
      <c r="D231" s="99"/>
    </row>
    <row r="232" spans="1:4" ht="23.25" x14ac:dyDescent="0.25">
      <c r="A232" s="96"/>
      <c r="B232" s="97"/>
      <c r="C232" s="98"/>
      <c r="D232" s="99"/>
    </row>
    <row r="233" spans="1:4" ht="23.25" x14ac:dyDescent="0.25">
      <c r="A233" s="96"/>
      <c r="B233" s="97"/>
      <c r="C233" s="98"/>
      <c r="D233" s="99"/>
    </row>
    <row r="234" spans="1:4" ht="23.25" x14ac:dyDescent="0.25">
      <c r="A234" s="96"/>
      <c r="B234" s="97"/>
      <c r="C234" s="98"/>
      <c r="D234" s="99"/>
    </row>
    <row r="235" spans="1:4" ht="23.25" x14ac:dyDescent="0.25">
      <c r="A235" s="96"/>
      <c r="B235" s="97"/>
      <c r="C235" s="98"/>
      <c r="D235" s="99"/>
    </row>
    <row r="236" spans="1:4" ht="23.25" x14ac:dyDescent="0.25">
      <c r="A236" s="96"/>
      <c r="B236" s="97"/>
      <c r="C236" s="98"/>
      <c r="D236" s="99"/>
    </row>
    <row r="237" spans="1:4" ht="23.25" x14ac:dyDescent="0.25">
      <c r="A237" s="96"/>
      <c r="B237" s="97"/>
      <c r="C237" s="98"/>
      <c r="D237" s="99"/>
    </row>
    <row r="238" spans="1:4" ht="23.25" x14ac:dyDescent="0.25">
      <c r="A238" s="96"/>
      <c r="B238" s="97"/>
      <c r="C238" s="98"/>
      <c r="D238" s="99"/>
    </row>
    <row r="239" spans="1:4" ht="23.25" x14ac:dyDescent="0.25">
      <c r="A239" s="96"/>
      <c r="B239" s="97"/>
      <c r="C239" s="98"/>
      <c r="D239" s="99"/>
    </row>
    <row r="240" spans="1:4" ht="23.25" x14ac:dyDescent="0.25">
      <c r="A240" s="96"/>
      <c r="B240" s="97"/>
      <c r="C240" s="98"/>
      <c r="D240" s="99"/>
    </row>
    <row r="241" spans="1:4" ht="23.25" x14ac:dyDescent="0.25">
      <c r="A241" s="96"/>
      <c r="B241" s="97"/>
      <c r="C241" s="98"/>
      <c r="D241" s="99"/>
    </row>
    <row r="242" spans="1:4" ht="23.25" x14ac:dyDescent="0.25">
      <c r="A242" s="96"/>
      <c r="B242" s="97"/>
      <c r="C242" s="98"/>
      <c r="D242" s="99"/>
    </row>
    <row r="243" spans="1:4" ht="23.25" x14ac:dyDescent="0.25">
      <c r="A243" s="96"/>
      <c r="B243" s="97"/>
      <c r="C243" s="98"/>
      <c r="D243" s="99"/>
    </row>
    <row r="244" spans="1:4" ht="23.25" x14ac:dyDescent="0.25">
      <c r="A244" s="96"/>
      <c r="B244" s="97"/>
      <c r="C244" s="98"/>
      <c r="D244" s="99"/>
    </row>
    <row r="245" spans="1:4" ht="23.25" x14ac:dyDescent="0.25">
      <c r="A245" s="96"/>
      <c r="B245" s="97"/>
      <c r="C245" s="98"/>
      <c r="D245" s="99"/>
    </row>
    <row r="246" spans="1:4" ht="23.25" x14ac:dyDescent="0.25">
      <c r="A246" s="96"/>
      <c r="B246" s="97"/>
      <c r="C246" s="98"/>
      <c r="D246" s="99"/>
    </row>
    <row r="247" spans="1:4" ht="23.25" x14ac:dyDescent="0.25">
      <c r="A247" s="96"/>
      <c r="B247" s="97"/>
      <c r="C247" s="98"/>
      <c r="D247" s="99"/>
    </row>
    <row r="248" spans="1:4" ht="23.25" x14ac:dyDescent="0.25">
      <c r="A248" s="96"/>
      <c r="B248" s="97"/>
      <c r="C248" s="98"/>
      <c r="D248" s="99"/>
    </row>
    <row r="249" spans="1:4" ht="23.25" x14ac:dyDescent="0.25">
      <c r="A249" s="96"/>
      <c r="B249" s="97"/>
      <c r="C249" s="98"/>
      <c r="D249" s="99"/>
    </row>
    <row r="250" spans="1:4" ht="23.25" x14ac:dyDescent="0.25">
      <c r="A250" s="96"/>
      <c r="B250" s="97"/>
      <c r="C250" s="98"/>
      <c r="D250" s="99"/>
    </row>
    <row r="251" spans="1:4" ht="23.25" x14ac:dyDescent="0.25">
      <c r="A251" s="96"/>
      <c r="B251" s="97"/>
      <c r="C251" s="98"/>
      <c r="D251" s="99"/>
    </row>
    <row r="252" spans="1:4" ht="23.25" x14ac:dyDescent="0.25">
      <c r="A252" s="96"/>
      <c r="B252" s="97"/>
      <c r="C252" s="98"/>
      <c r="D252" s="99"/>
    </row>
    <row r="253" spans="1:4" ht="23.25" x14ac:dyDescent="0.25">
      <c r="A253" s="96"/>
      <c r="B253" s="97"/>
      <c r="C253" s="98"/>
      <c r="D253" s="99"/>
    </row>
    <row r="254" spans="1:4" ht="23.25" x14ac:dyDescent="0.25">
      <c r="A254" s="96"/>
      <c r="B254" s="97"/>
      <c r="C254" s="98"/>
      <c r="D254" s="99"/>
    </row>
    <row r="255" spans="1:4" ht="23.25" x14ac:dyDescent="0.25">
      <c r="A255" s="96"/>
      <c r="B255" s="97"/>
      <c r="C255" s="98"/>
      <c r="D255" s="99"/>
    </row>
    <row r="256" spans="1:4" ht="23.25" x14ac:dyDescent="0.25">
      <c r="A256" s="96"/>
      <c r="B256" s="97"/>
      <c r="C256" s="98"/>
      <c r="D256" s="99"/>
    </row>
    <row r="257" spans="1:4" ht="23.25" x14ac:dyDescent="0.25">
      <c r="A257" s="96"/>
      <c r="B257" s="97"/>
      <c r="C257" s="98"/>
      <c r="D257" s="99"/>
    </row>
    <row r="258" spans="1:4" ht="23.25" x14ac:dyDescent="0.25">
      <c r="A258" s="96"/>
      <c r="B258" s="97"/>
      <c r="C258" s="98"/>
      <c r="D258" s="99"/>
    </row>
    <row r="259" spans="1:4" ht="23.25" x14ac:dyDescent="0.25">
      <c r="A259" s="96"/>
      <c r="B259" s="97"/>
      <c r="C259" s="98"/>
      <c r="D259" s="99"/>
    </row>
    <row r="260" spans="1:4" ht="23.25" x14ac:dyDescent="0.25">
      <c r="A260" s="96"/>
      <c r="B260" s="97"/>
      <c r="C260" s="98"/>
      <c r="D260" s="99"/>
    </row>
    <row r="261" spans="1:4" ht="23.25" x14ac:dyDescent="0.25">
      <c r="A261" s="96"/>
      <c r="B261" s="97"/>
      <c r="C261" s="98"/>
      <c r="D261" s="99"/>
    </row>
    <row r="262" spans="1:4" ht="23.25" x14ac:dyDescent="0.25">
      <c r="A262" s="96"/>
      <c r="B262" s="97"/>
      <c r="C262" s="98"/>
      <c r="D262" s="99"/>
    </row>
    <row r="263" spans="1:4" ht="23.25" x14ac:dyDescent="0.25">
      <c r="A263" s="96"/>
      <c r="B263" s="97"/>
      <c r="C263" s="98"/>
      <c r="D263" s="99"/>
    </row>
    <row r="264" spans="1:4" ht="23.25" x14ac:dyDescent="0.25">
      <c r="A264" s="96"/>
      <c r="B264" s="97"/>
      <c r="C264" s="98"/>
      <c r="D264" s="99"/>
    </row>
    <row r="265" spans="1:4" ht="23.25" x14ac:dyDescent="0.25">
      <c r="A265" s="96"/>
      <c r="B265" s="97"/>
      <c r="C265" s="98"/>
      <c r="D265" s="99"/>
    </row>
    <row r="266" spans="1:4" ht="23.25" x14ac:dyDescent="0.25">
      <c r="A266" s="96"/>
      <c r="B266" s="97"/>
      <c r="C266" s="98"/>
      <c r="D266" s="99"/>
    </row>
    <row r="267" spans="1:4" ht="23.25" x14ac:dyDescent="0.25">
      <c r="A267" s="96"/>
      <c r="B267" s="97"/>
      <c r="C267" s="98"/>
      <c r="D267" s="99"/>
    </row>
    <row r="268" spans="1:4" ht="23.25" x14ac:dyDescent="0.25">
      <c r="A268" s="96"/>
      <c r="B268" s="97"/>
      <c r="C268" s="98"/>
      <c r="D268" s="99"/>
    </row>
    <row r="269" spans="1:4" ht="23.25" x14ac:dyDescent="0.25">
      <c r="A269" s="96"/>
      <c r="B269" s="97"/>
      <c r="C269" s="98"/>
      <c r="D269" s="99"/>
    </row>
    <row r="270" spans="1:4" ht="23.25" x14ac:dyDescent="0.25">
      <c r="A270" s="96"/>
      <c r="B270" s="97"/>
      <c r="C270" s="98"/>
      <c r="D270" s="99"/>
    </row>
    <row r="271" spans="1:4" ht="23.25" x14ac:dyDescent="0.25">
      <c r="A271" s="96"/>
      <c r="B271" s="97"/>
      <c r="C271" s="98"/>
      <c r="D271" s="99"/>
    </row>
    <row r="272" spans="1:4" ht="23.25" x14ac:dyDescent="0.25">
      <c r="A272" s="96"/>
      <c r="B272" s="97"/>
      <c r="C272" s="98"/>
      <c r="D272" s="99"/>
    </row>
    <row r="273" spans="1:4" ht="23.25" x14ac:dyDescent="0.25">
      <c r="A273" s="96"/>
      <c r="B273" s="97"/>
      <c r="C273" s="98"/>
      <c r="D273" s="99"/>
    </row>
    <row r="274" spans="1:4" ht="23.25" x14ac:dyDescent="0.25">
      <c r="A274" s="96"/>
      <c r="B274" s="97"/>
      <c r="C274" s="98"/>
      <c r="D274" s="99"/>
    </row>
    <row r="275" spans="1:4" ht="23.25" x14ac:dyDescent="0.25">
      <c r="A275" s="96"/>
      <c r="B275" s="97"/>
      <c r="C275" s="98"/>
      <c r="D275" s="99"/>
    </row>
    <row r="276" spans="1:4" ht="23.25" x14ac:dyDescent="0.25">
      <c r="A276" s="96"/>
      <c r="B276" s="97"/>
      <c r="C276" s="98"/>
      <c r="D276" s="99"/>
    </row>
    <row r="277" spans="1:4" ht="23.25" x14ac:dyDescent="0.25">
      <c r="A277" s="96"/>
      <c r="B277" s="97"/>
      <c r="C277" s="98"/>
      <c r="D277" s="99"/>
    </row>
    <row r="278" spans="1:4" ht="23.25" x14ac:dyDescent="0.25">
      <c r="A278" s="96"/>
      <c r="B278" s="97"/>
      <c r="C278" s="98"/>
      <c r="D278" s="99"/>
    </row>
    <row r="279" spans="1:4" ht="23.25" x14ac:dyDescent="0.25">
      <c r="A279" s="96"/>
      <c r="B279" s="97"/>
      <c r="C279" s="98"/>
      <c r="D279" s="99"/>
    </row>
    <row r="280" spans="1:4" ht="23.25" x14ac:dyDescent="0.25">
      <c r="A280" s="96"/>
      <c r="B280" s="97"/>
      <c r="C280" s="98"/>
      <c r="D280" s="99"/>
    </row>
    <row r="281" spans="1:4" ht="23.25" x14ac:dyDescent="0.25">
      <c r="A281" s="96"/>
      <c r="B281" s="97"/>
      <c r="C281" s="98"/>
      <c r="D281" s="99"/>
    </row>
    <row r="282" spans="1:4" ht="23.25" x14ac:dyDescent="0.25">
      <c r="A282" s="96"/>
      <c r="B282" s="97"/>
      <c r="C282" s="98"/>
      <c r="D282" s="99"/>
    </row>
    <row r="283" spans="1:4" ht="23.25" x14ac:dyDescent="0.25">
      <c r="A283" s="96"/>
      <c r="B283" s="97"/>
      <c r="C283" s="98"/>
      <c r="D283" s="99"/>
    </row>
    <row r="284" spans="1:4" ht="23.25" x14ac:dyDescent="0.25">
      <c r="A284" s="96"/>
      <c r="B284" s="97"/>
      <c r="C284" s="98"/>
      <c r="D284" s="99"/>
    </row>
    <row r="285" spans="1:4" ht="23.25" x14ac:dyDescent="0.25">
      <c r="A285" s="96"/>
      <c r="B285" s="97"/>
      <c r="C285" s="98"/>
      <c r="D285" s="99"/>
    </row>
    <row r="286" spans="1:4" ht="23.25" x14ac:dyDescent="0.25">
      <c r="A286" s="96"/>
      <c r="B286" s="97"/>
      <c r="C286" s="98"/>
      <c r="D286" s="99"/>
    </row>
    <row r="287" spans="1:4" ht="23.25" x14ac:dyDescent="0.25">
      <c r="A287" s="96"/>
      <c r="B287" s="97"/>
      <c r="C287" s="98"/>
      <c r="D287" s="99"/>
    </row>
    <row r="288" spans="1:4" ht="23.25" x14ac:dyDescent="0.25">
      <c r="A288" s="96"/>
      <c r="B288" s="97"/>
      <c r="C288" s="98"/>
      <c r="D288" s="99"/>
    </row>
    <row r="289" spans="1:4" ht="23.25" x14ac:dyDescent="0.25">
      <c r="A289" s="96"/>
      <c r="B289" s="97"/>
      <c r="C289" s="98"/>
      <c r="D289" s="99"/>
    </row>
    <row r="290" spans="1:4" ht="23.25" x14ac:dyDescent="0.25">
      <c r="A290" s="96"/>
      <c r="B290" s="97"/>
      <c r="C290" s="98"/>
      <c r="D290" s="99"/>
    </row>
    <row r="291" spans="1:4" ht="23.25" x14ac:dyDescent="0.25">
      <c r="A291" s="96"/>
      <c r="B291" s="97"/>
      <c r="C291" s="98"/>
      <c r="D291" s="99"/>
    </row>
    <row r="292" spans="1:4" ht="23.25" x14ac:dyDescent="0.25">
      <c r="A292" s="96"/>
      <c r="B292" s="97"/>
      <c r="C292" s="98"/>
      <c r="D292" s="99"/>
    </row>
    <row r="293" spans="1:4" ht="23.25" x14ac:dyDescent="0.25">
      <c r="A293" s="96"/>
      <c r="B293" s="97"/>
      <c r="C293" s="98"/>
      <c r="D293" s="99"/>
    </row>
    <row r="294" spans="1:4" ht="23.25" x14ac:dyDescent="0.25">
      <c r="A294" s="96"/>
      <c r="B294" s="97"/>
      <c r="C294" s="98"/>
      <c r="D294" s="99"/>
    </row>
    <row r="295" spans="1:4" ht="23.25" x14ac:dyDescent="0.25">
      <c r="A295" s="96"/>
      <c r="B295" s="97"/>
      <c r="C295" s="98"/>
      <c r="D295" s="99"/>
    </row>
    <row r="296" spans="1:4" ht="23.25" x14ac:dyDescent="0.25">
      <c r="A296" s="96"/>
      <c r="B296" s="97"/>
      <c r="C296" s="98"/>
      <c r="D296" s="99"/>
    </row>
    <row r="297" spans="1:4" ht="23.25" x14ac:dyDescent="0.25">
      <c r="A297" s="96"/>
      <c r="B297" s="97"/>
      <c r="C297" s="98"/>
      <c r="D297" s="99"/>
    </row>
    <row r="298" spans="1:4" ht="23.25" x14ac:dyDescent="0.25">
      <c r="A298" s="96"/>
      <c r="B298" s="97"/>
      <c r="C298" s="98"/>
      <c r="D298" s="99"/>
    </row>
    <row r="299" spans="1:4" ht="23.25" x14ac:dyDescent="0.25">
      <c r="A299" s="96"/>
      <c r="B299" s="97"/>
      <c r="C299" s="98"/>
      <c r="D299" s="99"/>
    </row>
    <row r="300" spans="1:4" ht="23.25" x14ac:dyDescent="0.25">
      <c r="A300" s="96"/>
      <c r="B300" s="97"/>
      <c r="C300" s="98"/>
      <c r="D300" s="99"/>
    </row>
    <row r="301" spans="1:4" ht="23.25" x14ac:dyDescent="0.25">
      <c r="A301" s="96"/>
      <c r="B301" s="97"/>
      <c r="C301" s="98"/>
      <c r="D301" s="99"/>
    </row>
    <row r="302" spans="1:4" ht="23.25" x14ac:dyDescent="0.25">
      <c r="A302" s="96"/>
      <c r="B302" s="97"/>
      <c r="C302" s="98"/>
      <c r="D302" s="99"/>
    </row>
    <row r="303" spans="1:4" ht="23.25" x14ac:dyDescent="0.25">
      <c r="A303" s="96"/>
      <c r="B303" s="97"/>
      <c r="C303" s="98"/>
      <c r="D303" s="99"/>
    </row>
    <row r="304" spans="1:4" ht="23.25" x14ac:dyDescent="0.25">
      <c r="A304" s="96"/>
      <c r="B304" s="97"/>
      <c r="C304" s="98"/>
      <c r="D304" s="99"/>
    </row>
    <row r="305" spans="1:4" ht="23.25" x14ac:dyDescent="0.25">
      <c r="A305" s="96"/>
      <c r="B305" s="97"/>
      <c r="C305" s="98"/>
      <c r="D305" s="99"/>
    </row>
    <row r="306" spans="1:4" ht="23.25" x14ac:dyDescent="0.25">
      <c r="A306" s="96"/>
      <c r="B306" s="97"/>
      <c r="C306" s="98"/>
      <c r="D306" s="99"/>
    </row>
    <row r="307" spans="1:4" ht="23.25" x14ac:dyDescent="0.25">
      <c r="A307" s="96"/>
      <c r="B307" s="97"/>
      <c r="C307" s="98"/>
      <c r="D307" s="99"/>
    </row>
    <row r="308" spans="1:4" ht="23.25" x14ac:dyDescent="0.25">
      <c r="A308" s="96"/>
      <c r="B308" s="97"/>
      <c r="C308" s="98"/>
      <c r="D308" s="99"/>
    </row>
    <row r="309" spans="1:4" ht="23.25" x14ac:dyDescent="0.25">
      <c r="A309" s="96"/>
      <c r="B309" s="97"/>
      <c r="C309" s="98"/>
      <c r="D309" s="99"/>
    </row>
    <row r="310" spans="1:4" ht="23.25" x14ac:dyDescent="0.25">
      <c r="A310" s="96"/>
      <c r="B310" s="97"/>
      <c r="C310" s="98"/>
      <c r="D310" s="99"/>
    </row>
    <row r="311" spans="1:4" ht="23.25" x14ac:dyDescent="0.25">
      <c r="A311" s="96"/>
      <c r="B311" s="97"/>
      <c r="C311" s="98"/>
      <c r="D311" s="99"/>
    </row>
    <row r="312" spans="1:4" ht="23.25" x14ac:dyDescent="0.25">
      <c r="A312" s="96"/>
      <c r="B312" s="97"/>
      <c r="C312" s="98"/>
      <c r="D312" s="99"/>
    </row>
    <row r="313" spans="1:4" ht="23.25" x14ac:dyDescent="0.25">
      <c r="A313" s="96"/>
      <c r="B313" s="97"/>
      <c r="C313" s="98"/>
      <c r="D313" s="99"/>
    </row>
    <row r="314" spans="1:4" ht="23.25" x14ac:dyDescent="0.25">
      <c r="A314" s="96"/>
      <c r="B314" s="97"/>
      <c r="C314" s="98"/>
      <c r="D314" s="99"/>
    </row>
    <row r="315" spans="1:4" ht="23.25" x14ac:dyDescent="0.25">
      <c r="A315" s="96"/>
      <c r="B315" s="97"/>
      <c r="C315" s="98"/>
      <c r="D315" s="99"/>
    </row>
    <row r="316" spans="1:4" ht="23.25" x14ac:dyDescent="0.25">
      <c r="A316" s="96"/>
      <c r="B316" s="97"/>
      <c r="C316" s="98"/>
      <c r="D316" s="99"/>
    </row>
    <row r="317" spans="1:4" ht="23.25" x14ac:dyDescent="0.25">
      <c r="A317" s="96"/>
      <c r="B317" s="97"/>
      <c r="C317" s="98"/>
      <c r="D317" s="99"/>
    </row>
    <row r="318" spans="1:4" ht="23.25" x14ac:dyDescent="0.25">
      <c r="A318" s="96"/>
      <c r="B318" s="97"/>
      <c r="C318" s="98"/>
      <c r="D318" s="99"/>
    </row>
    <row r="319" spans="1:4" ht="23.25" x14ac:dyDescent="0.25">
      <c r="A319" s="96"/>
      <c r="B319" s="97"/>
      <c r="C319" s="98"/>
      <c r="D319" s="99"/>
    </row>
    <row r="320" spans="1:4" ht="23.25" x14ac:dyDescent="0.25">
      <c r="A320" s="96"/>
      <c r="B320" s="97"/>
      <c r="C320" s="98"/>
      <c r="D320" s="99"/>
    </row>
    <row r="321" spans="1:4" ht="23.25" x14ac:dyDescent="0.25">
      <c r="A321" s="96"/>
      <c r="B321" s="97"/>
      <c r="C321" s="98"/>
      <c r="D321" s="99"/>
    </row>
    <row r="322" spans="1:4" ht="23.25" x14ac:dyDescent="0.25">
      <c r="A322" s="96"/>
      <c r="B322" s="97"/>
      <c r="C322" s="98"/>
      <c r="D322" s="99"/>
    </row>
    <row r="323" spans="1:4" ht="23.25" x14ac:dyDescent="0.25">
      <c r="A323" s="96"/>
      <c r="B323" s="97"/>
      <c r="C323" s="98"/>
      <c r="D323" s="99"/>
    </row>
    <row r="324" spans="1:4" ht="23.25" x14ac:dyDescent="0.25">
      <c r="A324" s="96"/>
      <c r="B324" s="97"/>
      <c r="C324" s="98"/>
      <c r="D324" s="99"/>
    </row>
    <row r="325" spans="1:4" ht="23.25" x14ac:dyDescent="0.25">
      <c r="A325" s="96"/>
      <c r="B325" s="97"/>
      <c r="C325" s="98"/>
      <c r="D325" s="99"/>
    </row>
    <row r="326" spans="1:4" ht="23.25" x14ac:dyDescent="0.25">
      <c r="A326" s="96"/>
      <c r="B326" s="97"/>
      <c r="C326" s="98"/>
      <c r="D326" s="99"/>
    </row>
    <row r="327" spans="1:4" ht="23.25" x14ac:dyDescent="0.25">
      <c r="A327" s="96"/>
      <c r="B327" s="97"/>
      <c r="C327" s="98"/>
      <c r="D327" s="99"/>
    </row>
    <row r="328" spans="1:4" ht="23.25" x14ac:dyDescent="0.25">
      <c r="A328" s="96"/>
      <c r="B328" s="97"/>
      <c r="C328" s="98"/>
      <c r="D328" s="99"/>
    </row>
    <row r="329" spans="1:4" ht="23.25" x14ac:dyDescent="0.25">
      <c r="A329" s="96"/>
      <c r="B329" s="97"/>
      <c r="C329" s="98"/>
      <c r="D329" s="99"/>
    </row>
    <row r="330" spans="1:4" ht="23.25" x14ac:dyDescent="0.25">
      <c r="A330" s="96"/>
      <c r="B330" s="97"/>
      <c r="C330" s="98"/>
      <c r="D330" s="99"/>
    </row>
    <row r="331" spans="1:4" ht="23.25" x14ac:dyDescent="0.25">
      <c r="A331" s="96"/>
      <c r="B331" s="97"/>
      <c r="C331" s="98"/>
      <c r="D331" s="99"/>
    </row>
    <row r="332" spans="1:4" ht="23.25" x14ac:dyDescent="0.25">
      <c r="A332" s="96"/>
      <c r="B332" s="97"/>
      <c r="C332" s="98"/>
      <c r="D332" s="99"/>
    </row>
    <row r="333" spans="1:4" ht="23.25" x14ac:dyDescent="0.25">
      <c r="A333" s="96"/>
      <c r="B333" s="97"/>
      <c r="C333" s="98"/>
      <c r="D333" s="99"/>
    </row>
    <row r="334" spans="1:4" ht="23.25" x14ac:dyDescent="0.25">
      <c r="A334" s="96"/>
      <c r="B334" s="97"/>
      <c r="C334" s="98"/>
      <c r="D334" s="99"/>
    </row>
    <row r="335" spans="1:4" ht="23.25" x14ac:dyDescent="0.25">
      <c r="A335" s="96"/>
      <c r="B335" s="97"/>
      <c r="C335" s="98"/>
      <c r="D335" s="99"/>
    </row>
    <row r="336" spans="1:4" ht="23.25" x14ac:dyDescent="0.25">
      <c r="A336" s="96"/>
      <c r="B336" s="97"/>
      <c r="C336" s="98"/>
      <c r="D336" s="99"/>
    </row>
    <row r="337" spans="1:4" ht="23.25" x14ac:dyDescent="0.25">
      <c r="A337" s="96"/>
      <c r="B337" s="97"/>
      <c r="C337" s="98"/>
      <c r="D337" s="99"/>
    </row>
    <row r="338" spans="1:4" ht="23.25" x14ac:dyDescent="0.25">
      <c r="A338" s="96"/>
      <c r="B338" s="97"/>
      <c r="C338" s="98"/>
      <c r="D338" s="99"/>
    </row>
    <row r="339" spans="1:4" ht="23.25" x14ac:dyDescent="0.25">
      <c r="A339" s="96"/>
      <c r="B339" s="97"/>
      <c r="C339" s="98"/>
      <c r="D339" s="99"/>
    </row>
    <row r="340" spans="1:4" ht="23.25" x14ac:dyDescent="0.25">
      <c r="A340" s="96"/>
      <c r="B340" s="97"/>
      <c r="C340" s="98"/>
      <c r="D340" s="99"/>
    </row>
    <row r="341" spans="1:4" ht="23.25" x14ac:dyDescent="0.25">
      <c r="A341" s="96"/>
      <c r="B341" s="97"/>
      <c r="C341" s="98"/>
      <c r="D341" s="99"/>
    </row>
    <row r="342" spans="1:4" ht="23.25" x14ac:dyDescent="0.25">
      <c r="A342" s="96"/>
      <c r="B342" s="97"/>
      <c r="C342" s="98"/>
      <c r="D342" s="99"/>
    </row>
    <row r="343" spans="1:4" ht="23.25" x14ac:dyDescent="0.25">
      <c r="A343" s="96"/>
      <c r="B343" s="97"/>
      <c r="C343" s="98"/>
      <c r="D343" s="99"/>
    </row>
    <row r="344" spans="1:4" ht="23.25" x14ac:dyDescent="0.25">
      <c r="A344" s="96"/>
      <c r="B344" s="97"/>
      <c r="C344" s="98"/>
      <c r="D344" s="99"/>
    </row>
    <row r="345" spans="1:4" ht="23.25" x14ac:dyDescent="0.25">
      <c r="A345" s="96"/>
      <c r="B345" s="97"/>
      <c r="C345" s="98"/>
      <c r="D345" s="99"/>
    </row>
    <row r="346" spans="1:4" ht="23.25" x14ac:dyDescent="0.25">
      <c r="A346" s="96"/>
      <c r="B346" s="97"/>
      <c r="C346" s="98"/>
      <c r="D346" s="99"/>
    </row>
    <row r="347" spans="1:4" ht="23.25" x14ac:dyDescent="0.25">
      <c r="A347" s="96"/>
      <c r="B347" s="97"/>
      <c r="C347" s="98"/>
      <c r="D347" s="99"/>
    </row>
    <row r="348" spans="1:4" ht="23.25" x14ac:dyDescent="0.25">
      <c r="A348" s="96"/>
      <c r="B348" s="97"/>
      <c r="C348" s="98"/>
      <c r="D348" s="99"/>
    </row>
    <row r="349" spans="1:4" ht="23.25" x14ac:dyDescent="0.25">
      <c r="A349" s="96"/>
      <c r="B349" s="97"/>
      <c r="C349" s="98"/>
      <c r="D349" s="99"/>
    </row>
    <row r="350" spans="1:4" ht="23.25" x14ac:dyDescent="0.25">
      <c r="A350" s="96"/>
      <c r="B350" s="97"/>
      <c r="C350" s="98"/>
      <c r="D350" s="99"/>
    </row>
    <row r="351" spans="1:4" ht="23.25" x14ac:dyDescent="0.25">
      <c r="A351" s="96"/>
      <c r="B351" s="97"/>
      <c r="C351" s="98"/>
      <c r="D351" s="99"/>
    </row>
    <row r="352" spans="1:4" ht="23.25" x14ac:dyDescent="0.25">
      <c r="A352" s="96"/>
      <c r="B352" s="97"/>
      <c r="C352" s="98"/>
      <c r="D352" s="99"/>
    </row>
    <row r="353" spans="1:4" ht="23.25" x14ac:dyDescent="0.25">
      <c r="A353" s="96"/>
      <c r="B353" s="97"/>
      <c r="C353" s="98"/>
      <c r="D353" s="99"/>
    </row>
    <row r="354" spans="1:4" ht="23.25" x14ac:dyDescent="0.25">
      <c r="A354" s="96"/>
      <c r="B354" s="97"/>
      <c r="C354" s="98"/>
      <c r="D354" s="99"/>
    </row>
    <row r="355" spans="1:4" ht="23.25" x14ac:dyDescent="0.25">
      <c r="A355" s="96"/>
      <c r="B355" s="97"/>
      <c r="C355" s="98"/>
      <c r="D355" s="99"/>
    </row>
    <row r="356" spans="1:4" ht="23.25" x14ac:dyDescent="0.25">
      <c r="A356" s="96"/>
      <c r="B356" s="97"/>
      <c r="C356" s="98"/>
      <c r="D356" s="99"/>
    </row>
    <row r="357" spans="1:4" ht="23.25" x14ac:dyDescent="0.25">
      <c r="A357" s="96"/>
      <c r="B357" s="97"/>
      <c r="C357" s="98"/>
      <c r="D357" s="99"/>
    </row>
    <row r="358" spans="1:4" ht="23.25" x14ac:dyDescent="0.25">
      <c r="A358" s="96"/>
      <c r="B358" s="97"/>
      <c r="C358" s="98"/>
      <c r="D358" s="99"/>
    </row>
    <row r="359" spans="1:4" ht="23.25" x14ac:dyDescent="0.25">
      <c r="A359" s="96"/>
      <c r="B359" s="97"/>
      <c r="C359" s="98"/>
      <c r="D359" s="99"/>
    </row>
    <row r="360" spans="1:4" ht="23.25" x14ac:dyDescent="0.25">
      <c r="A360" s="96"/>
      <c r="B360" s="97"/>
      <c r="C360" s="98"/>
      <c r="D360" s="99"/>
    </row>
    <row r="361" spans="1:4" ht="23.25" x14ac:dyDescent="0.25">
      <c r="A361" s="96"/>
      <c r="B361" s="97"/>
      <c r="C361" s="98"/>
      <c r="D361" s="99"/>
    </row>
    <row r="362" spans="1:4" ht="23.25" x14ac:dyDescent="0.25">
      <c r="A362" s="96"/>
      <c r="B362" s="97"/>
      <c r="C362" s="98"/>
      <c r="D362" s="99"/>
    </row>
    <row r="363" spans="1:4" ht="23.25" x14ac:dyDescent="0.25">
      <c r="A363" s="96"/>
      <c r="B363" s="97"/>
      <c r="C363" s="98"/>
      <c r="D363" s="99"/>
    </row>
    <row r="364" spans="1:4" ht="23.25" x14ac:dyDescent="0.25">
      <c r="A364" s="96"/>
      <c r="B364" s="97"/>
      <c r="C364" s="98"/>
      <c r="D364" s="99"/>
    </row>
    <row r="365" spans="1:4" ht="23.25" x14ac:dyDescent="0.25">
      <c r="A365" s="96"/>
      <c r="B365" s="97"/>
      <c r="C365" s="98"/>
      <c r="D365" s="99"/>
    </row>
    <row r="366" spans="1:4" ht="23.25" x14ac:dyDescent="0.25">
      <c r="A366" s="96"/>
      <c r="B366" s="97"/>
      <c r="C366" s="98"/>
      <c r="D366" s="99"/>
    </row>
    <row r="367" spans="1:4" ht="23.25" x14ac:dyDescent="0.25">
      <c r="A367" s="96"/>
      <c r="B367" s="97"/>
      <c r="C367" s="98"/>
      <c r="D367" s="99"/>
    </row>
    <row r="368" spans="1:4" ht="23.25" x14ac:dyDescent="0.25">
      <c r="A368" s="96"/>
      <c r="B368" s="97"/>
      <c r="C368" s="98"/>
      <c r="D368" s="99"/>
    </row>
    <row r="369" spans="1:4" ht="23.25" x14ac:dyDescent="0.25">
      <c r="A369" s="96"/>
      <c r="B369" s="97"/>
      <c r="C369" s="98"/>
      <c r="D369" s="99"/>
    </row>
    <row r="370" spans="1:4" ht="23.25" x14ac:dyDescent="0.25">
      <c r="A370" s="96"/>
      <c r="B370" s="97"/>
      <c r="C370" s="98"/>
      <c r="D370" s="99"/>
    </row>
    <row r="371" spans="1:4" ht="23.25" x14ac:dyDescent="0.25">
      <c r="A371" s="96"/>
      <c r="B371" s="97"/>
      <c r="C371" s="98"/>
      <c r="D371" s="99"/>
    </row>
    <row r="372" spans="1:4" ht="23.25" x14ac:dyDescent="0.25">
      <c r="A372" s="96"/>
      <c r="B372" s="97"/>
      <c r="C372" s="98"/>
      <c r="D372" s="99"/>
    </row>
    <row r="373" spans="1:4" ht="23.25" x14ac:dyDescent="0.25">
      <c r="A373" s="96"/>
      <c r="B373" s="97"/>
      <c r="C373" s="98"/>
      <c r="D373" s="99"/>
    </row>
    <row r="374" spans="1:4" ht="23.25" x14ac:dyDescent="0.25">
      <c r="A374" s="96"/>
      <c r="B374" s="97"/>
      <c r="C374" s="98"/>
      <c r="D374" s="99"/>
    </row>
    <row r="375" spans="1:4" ht="23.25" x14ac:dyDescent="0.25">
      <c r="A375" s="96"/>
      <c r="B375" s="97"/>
      <c r="C375" s="98"/>
      <c r="D375" s="99"/>
    </row>
    <row r="376" spans="1:4" ht="23.25" x14ac:dyDescent="0.25">
      <c r="A376" s="96"/>
      <c r="B376" s="97"/>
      <c r="C376" s="98"/>
      <c r="D376" s="99"/>
    </row>
    <row r="377" spans="1:4" ht="23.25" x14ac:dyDescent="0.25">
      <c r="A377" s="96"/>
      <c r="B377" s="97"/>
      <c r="C377" s="98"/>
      <c r="D377" s="99"/>
    </row>
    <row r="378" spans="1:4" ht="23.25" x14ac:dyDescent="0.25">
      <c r="A378" s="96"/>
      <c r="B378" s="97"/>
      <c r="C378" s="98"/>
      <c r="D378" s="99"/>
    </row>
    <row r="379" spans="1:4" ht="23.25" x14ac:dyDescent="0.25">
      <c r="A379" s="96"/>
      <c r="B379" s="97"/>
      <c r="C379" s="98"/>
      <c r="D379" s="99"/>
    </row>
    <row r="380" spans="1:4" ht="23.25" x14ac:dyDescent="0.25">
      <c r="A380" s="96"/>
      <c r="B380" s="97"/>
      <c r="C380" s="98"/>
      <c r="D380" s="99"/>
    </row>
    <row r="381" spans="1:4" ht="23.25" x14ac:dyDescent="0.25">
      <c r="A381" s="96"/>
      <c r="B381" s="97"/>
      <c r="C381" s="98"/>
      <c r="D381" s="99"/>
    </row>
    <row r="382" spans="1:4" ht="23.25" x14ac:dyDescent="0.25">
      <c r="A382" s="96"/>
      <c r="B382" s="97"/>
      <c r="C382" s="98"/>
      <c r="D382" s="99"/>
    </row>
    <row r="383" spans="1:4" ht="23.25" x14ac:dyDescent="0.25">
      <c r="A383" s="96"/>
      <c r="B383" s="97"/>
      <c r="C383" s="98"/>
      <c r="D383" s="99"/>
    </row>
    <row r="384" spans="1:4" ht="23.25" x14ac:dyDescent="0.25">
      <c r="A384" s="96"/>
      <c r="B384" s="97"/>
      <c r="C384" s="98"/>
      <c r="D384" s="99"/>
    </row>
    <row r="385" spans="1:4" ht="23.25" x14ac:dyDescent="0.25">
      <c r="A385" s="96"/>
      <c r="B385" s="97"/>
      <c r="C385" s="98"/>
      <c r="D385" s="99"/>
    </row>
    <row r="386" spans="1:4" ht="23.25" x14ac:dyDescent="0.25">
      <c r="A386" s="96"/>
      <c r="B386" s="97"/>
      <c r="C386" s="98"/>
      <c r="D386" s="99"/>
    </row>
    <row r="387" spans="1:4" ht="23.25" x14ac:dyDescent="0.25">
      <c r="A387" s="96"/>
      <c r="B387" s="97"/>
      <c r="C387" s="98"/>
      <c r="D387" s="99"/>
    </row>
    <row r="388" spans="1:4" ht="23.25" x14ac:dyDescent="0.25">
      <c r="A388" s="96"/>
      <c r="B388" s="97"/>
      <c r="C388" s="98"/>
      <c r="D388" s="99"/>
    </row>
    <row r="389" spans="1:4" ht="23.25" x14ac:dyDescent="0.25">
      <c r="A389" s="96"/>
      <c r="B389" s="97"/>
      <c r="C389" s="98"/>
      <c r="D389" s="99"/>
    </row>
    <row r="390" spans="1:4" ht="23.25" x14ac:dyDescent="0.25">
      <c r="A390" s="96"/>
      <c r="B390" s="97"/>
      <c r="C390" s="98"/>
      <c r="D390" s="99"/>
    </row>
    <row r="391" spans="1:4" ht="23.25" x14ac:dyDescent="0.25">
      <c r="A391" s="96"/>
      <c r="B391" s="97"/>
      <c r="C391" s="98"/>
      <c r="D391" s="99"/>
    </row>
    <row r="392" spans="1:4" ht="23.25" x14ac:dyDescent="0.25">
      <c r="A392" s="96"/>
      <c r="B392" s="97"/>
      <c r="C392" s="98"/>
      <c r="D392" s="99"/>
    </row>
    <row r="393" spans="1:4" ht="23.25" x14ac:dyDescent="0.25">
      <c r="A393" s="96"/>
      <c r="B393" s="97"/>
      <c r="C393" s="98"/>
      <c r="D393" s="99"/>
    </row>
    <row r="394" spans="1:4" ht="23.25" x14ac:dyDescent="0.25">
      <c r="A394" s="96"/>
      <c r="B394" s="97"/>
      <c r="C394" s="98"/>
      <c r="D394" s="99"/>
    </row>
    <row r="395" spans="1:4" ht="23.25" x14ac:dyDescent="0.25">
      <c r="A395" s="96"/>
      <c r="B395" s="97"/>
      <c r="C395" s="98"/>
      <c r="D395" s="99"/>
    </row>
    <row r="396" spans="1:4" ht="23.25" x14ac:dyDescent="0.25">
      <c r="A396" s="96"/>
      <c r="B396" s="97"/>
      <c r="C396" s="98"/>
      <c r="D396" s="99"/>
    </row>
    <row r="397" spans="1:4" ht="23.25" x14ac:dyDescent="0.25">
      <c r="A397" s="96"/>
      <c r="B397" s="97"/>
      <c r="C397" s="98"/>
      <c r="D397" s="99"/>
    </row>
    <row r="398" spans="1:4" ht="23.25" x14ac:dyDescent="0.25">
      <c r="A398" s="96"/>
      <c r="B398" s="97"/>
      <c r="C398" s="98"/>
      <c r="D398" s="99"/>
    </row>
    <row r="399" spans="1:4" ht="23.25" x14ac:dyDescent="0.25">
      <c r="A399" s="96"/>
      <c r="B399" s="97"/>
      <c r="C399" s="98"/>
      <c r="D399" s="99"/>
    </row>
    <row r="400" spans="1:4" ht="23.25" x14ac:dyDescent="0.25">
      <c r="A400" s="96"/>
      <c r="B400" s="97"/>
      <c r="C400" s="98"/>
      <c r="D400" s="99"/>
    </row>
    <row r="401" spans="1:4" ht="23.25" x14ac:dyDescent="0.25">
      <c r="A401" s="96"/>
      <c r="B401" s="97"/>
      <c r="C401" s="98"/>
      <c r="D401" s="99"/>
    </row>
    <row r="402" spans="1:4" ht="23.25" x14ac:dyDescent="0.25">
      <c r="A402" s="96"/>
      <c r="B402" s="97"/>
      <c r="C402" s="98"/>
      <c r="D402" s="99"/>
    </row>
    <row r="403" spans="1:4" ht="23.25" x14ac:dyDescent="0.25">
      <c r="A403" s="96"/>
      <c r="B403" s="97"/>
      <c r="C403" s="98"/>
      <c r="D403" s="99"/>
    </row>
    <row r="404" spans="1:4" ht="23.25" x14ac:dyDescent="0.25">
      <c r="A404" s="96"/>
      <c r="B404" s="97"/>
      <c r="C404" s="98"/>
      <c r="D404" s="99"/>
    </row>
    <row r="405" spans="1:4" ht="23.25" x14ac:dyDescent="0.25">
      <c r="A405" s="96"/>
      <c r="B405" s="97"/>
      <c r="C405" s="98"/>
      <c r="D405" s="99"/>
    </row>
    <row r="406" spans="1:4" ht="23.25" x14ac:dyDescent="0.25">
      <c r="A406" s="96"/>
      <c r="B406" s="97"/>
      <c r="C406" s="98"/>
      <c r="D406" s="99"/>
    </row>
    <row r="407" spans="1:4" ht="23.25" x14ac:dyDescent="0.25">
      <c r="A407" s="96"/>
      <c r="B407" s="97"/>
      <c r="C407" s="98"/>
      <c r="D407" s="99"/>
    </row>
    <row r="408" spans="1:4" ht="23.25" x14ac:dyDescent="0.25">
      <c r="A408" s="96"/>
      <c r="B408" s="97"/>
      <c r="C408" s="98"/>
      <c r="D408" s="99"/>
    </row>
    <row r="409" spans="1:4" ht="23.25" x14ac:dyDescent="0.25">
      <c r="A409" s="96"/>
      <c r="B409" s="97"/>
      <c r="C409" s="98"/>
      <c r="D409" s="99"/>
    </row>
    <row r="410" spans="1:4" ht="23.25" x14ac:dyDescent="0.25">
      <c r="A410" s="96"/>
      <c r="B410" s="97"/>
      <c r="C410" s="98"/>
      <c r="D410" s="99"/>
    </row>
    <row r="411" spans="1:4" ht="23.25" x14ac:dyDescent="0.25">
      <c r="A411" s="96"/>
      <c r="B411" s="97"/>
      <c r="C411" s="98"/>
      <c r="D411" s="99"/>
    </row>
    <row r="412" spans="1:4" ht="23.25" x14ac:dyDescent="0.25">
      <c r="A412" s="96"/>
      <c r="B412" s="97"/>
      <c r="C412" s="98"/>
      <c r="D412" s="99"/>
    </row>
    <row r="413" spans="1:4" ht="23.25" x14ac:dyDescent="0.25">
      <c r="A413" s="96"/>
      <c r="B413" s="97"/>
      <c r="C413" s="98"/>
      <c r="D413" s="99"/>
    </row>
    <row r="414" spans="1:4" ht="23.25" x14ac:dyDescent="0.25">
      <c r="A414" s="96"/>
      <c r="B414" s="97"/>
      <c r="C414" s="98"/>
      <c r="D414" s="99"/>
    </row>
    <row r="415" spans="1:4" ht="23.25" x14ac:dyDescent="0.25">
      <c r="A415" s="96"/>
      <c r="B415" s="97"/>
      <c r="C415" s="98"/>
      <c r="D415" s="99"/>
    </row>
    <row r="416" spans="1:4" ht="23.25" x14ac:dyDescent="0.25">
      <c r="A416" s="96"/>
      <c r="B416" s="97"/>
      <c r="C416" s="98"/>
      <c r="D416" s="99"/>
    </row>
    <row r="417" spans="1:4" ht="23.25" x14ac:dyDescent="0.25">
      <c r="A417" s="96"/>
      <c r="B417" s="97"/>
      <c r="C417" s="98"/>
      <c r="D417" s="99"/>
    </row>
    <row r="418" spans="1:4" ht="23.25" x14ac:dyDescent="0.25">
      <c r="A418" s="96"/>
      <c r="B418" s="97"/>
      <c r="C418" s="98"/>
      <c r="D418" s="99"/>
    </row>
    <row r="419" spans="1:4" ht="23.25" x14ac:dyDescent="0.25">
      <c r="A419" s="96"/>
      <c r="B419" s="97"/>
      <c r="C419" s="98"/>
      <c r="D419" s="99"/>
    </row>
    <row r="420" spans="1:4" ht="23.25" x14ac:dyDescent="0.25">
      <c r="A420" s="96"/>
      <c r="B420" s="97"/>
      <c r="C420" s="98"/>
      <c r="D420" s="99"/>
    </row>
    <row r="421" spans="1:4" ht="23.25" x14ac:dyDescent="0.25">
      <c r="A421" s="96"/>
      <c r="B421" s="97"/>
      <c r="C421" s="98"/>
      <c r="D421" s="99"/>
    </row>
    <row r="422" spans="1:4" ht="23.25" x14ac:dyDescent="0.25">
      <c r="A422" s="96"/>
      <c r="B422" s="97"/>
      <c r="C422" s="98"/>
      <c r="D422" s="99"/>
    </row>
    <row r="423" spans="1:4" ht="23.25" x14ac:dyDescent="0.25">
      <c r="A423" s="96"/>
      <c r="B423" s="97"/>
      <c r="C423" s="98"/>
      <c r="D423" s="99"/>
    </row>
    <row r="424" spans="1:4" ht="23.25" x14ac:dyDescent="0.25">
      <c r="A424" s="96"/>
      <c r="B424" s="97"/>
      <c r="C424" s="98"/>
      <c r="D424" s="99"/>
    </row>
    <row r="425" spans="1:4" ht="23.25" x14ac:dyDescent="0.25">
      <c r="A425" s="96"/>
      <c r="B425" s="97"/>
      <c r="C425" s="98"/>
      <c r="D425" s="99"/>
    </row>
    <row r="426" spans="1:4" ht="23.25" x14ac:dyDescent="0.25">
      <c r="A426" s="96"/>
      <c r="B426" s="97"/>
      <c r="C426" s="98"/>
      <c r="D426" s="99"/>
    </row>
    <row r="427" spans="1:4" ht="23.25" x14ac:dyDescent="0.25">
      <c r="A427" s="96"/>
      <c r="B427" s="97"/>
      <c r="C427" s="98"/>
      <c r="D427" s="99"/>
    </row>
    <row r="428" spans="1:4" ht="23.25" x14ac:dyDescent="0.25">
      <c r="A428" s="96"/>
      <c r="B428" s="97"/>
      <c r="C428" s="98"/>
      <c r="D428" s="99"/>
    </row>
    <row r="429" spans="1:4" ht="23.25" x14ac:dyDescent="0.25">
      <c r="A429" s="96"/>
      <c r="B429" s="97"/>
      <c r="C429" s="98"/>
      <c r="D429" s="99"/>
    </row>
    <row r="430" spans="1:4" ht="23.25" x14ac:dyDescent="0.25">
      <c r="A430" s="96"/>
      <c r="B430" s="97"/>
      <c r="C430" s="98"/>
      <c r="D430" s="99"/>
    </row>
    <row r="431" spans="1:4" ht="23.25" x14ac:dyDescent="0.25">
      <c r="A431" s="96"/>
      <c r="B431" s="97"/>
      <c r="C431" s="98"/>
      <c r="D431" s="99"/>
    </row>
    <row r="432" spans="1:4" ht="23.25" x14ac:dyDescent="0.25">
      <c r="A432" s="96"/>
      <c r="B432" s="97"/>
      <c r="C432" s="98"/>
      <c r="D432" s="99"/>
    </row>
    <row r="433" spans="1:4" ht="23.25" x14ac:dyDescent="0.25">
      <c r="A433" s="96"/>
      <c r="B433" s="97"/>
      <c r="C433" s="98"/>
      <c r="D433" s="99"/>
    </row>
    <row r="434" spans="1:4" ht="23.25" x14ac:dyDescent="0.25">
      <c r="A434" s="96"/>
      <c r="B434" s="97"/>
      <c r="C434" s="98"/>
      <c r="D434" s="99"/>
    </row>
    <row r="435" spans="1:4" ht="23.25" x14ac:dyDescent="0.25">
      <c r="A435" s="96"/>
      <c r="B435" s="97"/>
      <c r="C435" s="98"/>
      <c r="D435" s="99"/>
    </row>
    <row r="436" spans="1:4" ht="23.25" x14ac:dyDescent="0.25">
      <c r="A436" s="96"/>
      <c r="B436" s="97"/>
      <c r="C436" s="98"/>
      <c r="D436" s="99"/>
    </row>
    <row r="437" spans="1:4" ht="23.25" x14ac:dyDescent="0.25">
      <c r="A437" s="96"/>
      <c r="B437" s="97"/>
      <c r="C437" s="98"/>
      <c r="D437" s="99"/>
    </row>
    <row r="438" spans="1:4" ht="23.25" x14ac:dyDescent="0.25">
      <c r="A438" s="96"/>
      <c r="B438" s="97"/>
      <c r="C438" s="98"/>
      <c r="D438" s="99"/>
    </row>
    <row r="439" spans="1:4" ht="23.25" x14ac:dyDescent="0.25">
      <c r="A439" s="96"/>
      <c r="B439" s="97"/>
      <c r="C439" s="98"/>
      <c r="D439" s="99"/>
    </row>
    <row r="440" spans="1:4" ht="23.25" x14ac:dyDescent="0.25">
      <c r="A440" s="96"/>
      <c r="B440" s="97"/>
      <c r="C440" s="98"/>
      <c r="D440" s="99"/>
    </row>
    <row r="441" spans="1:4" ht="23.25" x14ac:dyDescent="0.25">
      <c r="A441" s="96"/>
      <c r="B441" s="97"/>
      <c r="C441" s="98"/>
      <c r="D441" s="99"/>
    </row>
    <row r="442" spans="1:4" ht="23.25" x14ac:dyDescent="0.25">
      <c r="A442" s="96"/>
      <c r="B442" s="97"/>
      <c r="C442" s="98"/>
      <c r="D442" s="99"/>
    </row>
    <row r="443" spans="1:4" ht="23.25" x14ac:dyDescent="0.25">
      <c r="A443" s="96"/>
      <c r="B443" s="97"/>
      <c r="C443" s="98"/>
      <c r="D443" s="99"/>
    </row>
    <row r="444" spans="1:4" ht="23.25" x14ac:dyDescent="0.25">
      <c r="A444" s="96"/>
      <c r="B444" s="97"/>
      <c r="C444" s="98"/>
      <c r="D444" s="99"/>
    </row>
    <row r="445" spans="1:4" ht="23.25" x14ac:dyDescent="0.25">
      <c r="A445" s="96"/>
      <c r="B445" s="97"/>
      <c r="C445" s="98"/>
      <c r="D445" s="99"/>
    </row>
    <row r="446" spans="1:4" ht="23.25" x14ac:dyDescent="0.25">
      <c r="A446" s="96"/>
      <c r="B446" s="97"/>
      <c r="C446" s="98"/>
      <c r="D446" s="99"/>
    </row>
    <row r="447" spans="1:4" ht="23.25" x14ac:dyDescent="0.25">
      <c r="A447" s="96"/>
      <c r="B447" s="97"/>
      <c r="C447" s="98"/>
      <c r="D447" s="99"/>
    </row>
    <row r="448" spans="1:4" ht="23.25" x14ac:dyDescent="0.25">
      <c r="A448" s="96"/>
      <c r="B448" s="97"/>
      <c r="C448" s="98"/>
      <c r="D448" s="99"/>
    </row>
    <row r="449" spans="1:4" ht="23.25" x14ac:dyDescent="0.25">
      <c r="A449" s="96"/>
      <c r="B449" s="97"/>
      <c r="C449" s="98"/>
      <c r="D449" s="99"/>
    </row>
    <row r="450" spans="1:4" ht="23.25" x14ac:dyDescent="0.25">
      <c r="A450" s="96"/>
      <c r="B450" s="97"/>
      <c r="C450" s="98"/>
      <c r="D450" s="99"/>
    </row>
    <row r="451" spans="1:4" ht="23.25" x14ac:dyDescent="0.25">
      <c r="A451" s="96"/>
      <c r="B451" s="97"/>
      <c r="C451" s="98"/>
      <c r="D451" s="99"/>
    </row>
    <row r="452" spans="1:4" ht="23.25" x14ac:dyDescent="0.25">
      <c r="A452" s="96"/>
      <c r="B452" s="97"/>
      <c r="C452" s="98"/>
      <c r="D452" s="99"/>
    </row>
    <row r="453" spans="1:4" ht="23.25" x14ac:dyDescent="0.25">
      <c r="A453" s="96"/>
      <c r="B453" s="97"/>
      <c r="C453" s="98"/>
      <c r="D453" s="99"/>
    </row>
    <row r="454" spans="1:4" ht="23.25" x14ac:dyDescent="0.25">
      <c r="A454" s="96"/>
      <c r="B454" s="97"/>
      <c r="C454" s="98"/>
      <c r="D454" s="99"/>
    </row>
    <row r="455" spans="1:4" ht="23.25" x14ac:dyDescent="0.25">
      <c r="A455" s="96"/>
      <c r="B455" s="97"/>
      <c r="C455" s="98"/>
      <c r="D455" s="99"/>
    </row>
    <row r="456" spans="1:4" ht="23.25" x14ac:dyDescent="0.25">
      <c r="A456" s="96"/>
      <c r="B456" s="97"/>
      <c r="C456" s="98"/>
      <c r="D456" s="99"/>
    </row>
    <row r="457" spans="1:4" ht="23.25" x14ac:dyDescent="0.25">
      <c r="A457" s="96"/>
      <c r="B457" s="97"/>
      <c r="C457" s="98"/>
      <c r="D457" s="99"/>
    </row>
    <row r="458" spans="1:4" ht="23.25" x14ac:dyDescent="0.25">
      <c r="A458" s="96"/>
      <c r="B458" s="97"/>
      <c r="C458" s="98"/>
      <c r="D458" s="99"/>
    </row>
    <row r="459" spans="1:4" ht="23.25" x14ac:dyDescent="0.25">
      <c r="A459" s="96"/>
      <c r="B459" s="97"/>
      <c r="C459" s="98"/>
      <c r="D459" s="99"/>
    </row>
    <row r="460" spans="1:4" ht="23.25" x14ac:dyDescent="0.25">
      <c r="A460" s="96"/>
      <c r="B460" s="97"/>
      <c r="C460" s="98"/>
      <c r="D460" s="99"/>
    </row>
    <row r="461" spans="1:4" ht="23.25" x14ac:dyDescent="0.25">
      <c r="A461" s="96"/>
      <c r="B461" s="97"/>
      <c r="C461" s="98"/>
      <c r="D461" s="99"/>
    </row>
    <row r="462" spans="1:4" ht="23.25" x14ac:dyDescent="0.25">
      <c r="A462" s="96"/>
      <c r="B462" s="97"/>
      <c r="C462" s="98"/>
      <c r="D462" s="99"/>
    </row>
    <row r="463" spans="1:4" ht="23.25" x14ac:dyDescent="0.25">
      <c r="A463" s="96"/>
      <c r="B463" s="97"/>
      <c r="C463" s="98"/>
      <c r="D463" s="99"/>
    </row>
    <row r="464" spans="1:4" ht="23.25" x14ac:dyDescent="0.25">
      <c r="A464" s="96"/>
      <c r="B464" s="97"/>
      <c r="C464" s="98"/>
      <c r="D464" s="99"/>
    </row>
    <row r="465" spans="1:4" ht="23.25" x14ac:dyDescent="0.25">
      <c r="A465" s="96"/>
      <c r="B465" s="97"/>
      <c r="C465" s="98"/>
      <c r="D465" s="99"/>
    </row>
    <row r="466" spans="1:4" ht="23.25" x14ac:dyDescent="0.25">
      <c r="A466" s="96"/>
      <c r="B466" s="97"/>
      <c r="C466" s="98"/>
      <c r="D466" s="99"/>
    </row>
    <row r="467" spans="1:4" ht="23.25" x14ac:dyDescent="0.25">
      <c r="A467" s="96"/>
      <c r="B467" s="97"/>
      <c r="C467" s="98"/>
      <c r="D467" s="99"/>
    </row>
    <row r="468" spans="1:4" ht="23.25" x14ac:dyDescent="0.25">
      <c r="A468" s="96"/>
      <c r="B468" s="97"/>
      <c r="C468" s="98"/>
      <c r="D468" s="99"/>
    </row>
    <row r="469" spans="1:4" ht="23.25" x14ac:dyDescent="0.25">
      <c r="A469" s="96"/>
      <c r="B469" s="97"/>
      <c r="C469" s="98"/>
      <c r="D469" s="99"/>
    </row>
    <row r="470" spans="1:4" ht="23.25" x14ac:dyDescent="0.25">
      <c r="A470" s="96"/>
      <c r="B470" s="97"/>
      <c r="C470" s="98"/>
      <c r="D470" s="99"/>
    </row>
    <row r="471" spans="1:4" ht="23.25" x14ac:dyDescent="0.25">
      <c r="A471" s="96"/>
      <c r="B471" s="97"/>
      <c r="C471" s="98"/>
      <c r="D471" s="99"/>
    </row>
    <row r="472" spans="1:4" ht="23.25" x14ac:dyDescent="0.25">
      <c r="A472" s="96"/>
      <c r="B472" s="97"/>
      <c r="C472" s="98"/>
      <c r="D472" s="99"/>
    </row>
    <row r="473" spans="1:4" ht="23.25" x14ac:dyDescent="0.25">
      <c r="A473" s="96"/>
      <c r="B473" s="97"/>
      <c r="C473" s="98"/>
      <c r="D473" s="99"/>
    </row>
    <row r="474" spans="1:4" ht="23.25" x14ac:dyDescent="0.25">
      <c r="A474" s="96"/>
      <c r="B474" s="97"/>
      <c r="C474" s="98"/>
      <c r="D474" s="99"/>
    </row>
    <row r="475" spans="1:4" ht="23.25" x14ac:dyDescent="0.25">
      <c r="A475" s="96"/>
      <c r="B475" s="97"/>
      <c r="C475" s="98"/>
      <c r="D475" s="99"/>
    </row>
    <row r="476" spans="1:4" ht="23.25" x14ac:dyDescent="0.25">
      <c r="A476" s="96"/>
      <c r="B476" s="97"/>
      <c r="C476" s="98"/>
      <c r="D476" s="99"/>
    </row>
    <row r="477" spans="1:4" ht="23.25" x14ac:dyDescent="0.25">
      <c r="A477" s="96"/>
      <c r="B477" s="97"/>
      <c r="C477" s="98"/>
      <c r="D477" s="99"/>
    </row>
    <row r="478" spans="1:4" ht="23.25" x14ac:dyDescent="0.25">
      <c r="A478" s="96"/>
      <c r="B478" s="97"/>
      <c r="C478" s="98"/>
      <c r="D478" s="99"/>
    </row>
    <row r="479" spans="1:4" ht="23.25" x14ac:dyDescent="0.25">
      <c r="A479" s="96"/>
      <c r="B479" s="97"/>
      <c r="C479" s="98"/>
      <c r="D479" s="99"/>
    </row>
    <row r="480" spans="1:4" ht="23.25" x14ac:dyDescent="0.25">
      <c r="A480" s="96"/>
      <c r="B480" s="97"/>
      <c r="C480" s="98"/>
      <c r="D480" s="99"/>
    </row>
    <row r="481" spans="1:4" ht="23.25" x14ac:dyDescent="0.25">
      <c r="A481" s="96"/>
      <c r="B481" s="97"/>
      <c r="C481" s="98"/>
      <c r="D481" s="99"/>
    </row>
    <row r="482" spans="1:4" ht="23.25" x14ac:dyDescent="0.25">
      <c r="A482" s="96"/>
      <c r="B482" s="97"/>
      <c r="C482" s="98"/>
      <c r="D482" s="99"/>
    </row>
    <row r="483" spans="1:4" ht="23.25" x14ac:dyDescent="0.25">
      <c r="A483" s="96"/>
      <c r="B483" s="97"/>
      <c r="C483" s="98"/>
      <c r="D483" s="99"/>
    </row>
    <row r="484" spans="1:4" ht="23.25" x14ac:dyDescent="0.25">
      <c r="A484" s="96"/>
      <c r="B484" s="97"/>
      <c r="C484" s="98"/>
      <c r="D484" s="99"/>
    </row>
    <row r="485" spans="1:4" ht="23.25" x14ac:dyDescent="0.25">
      <c r="A485" s="96"/>
      <c r="B485" s="97"/>
      <c r="C485" s="98"/>
      <c r="D485" s="99"/>
    </row>
    <row r="486" spans="1:4" ht="23.25" x14ac:dyDescent="0.25">
      <c r="A486" s="96"/>
      <c r="B486" s="97"/>
      <c r="C486" s="98"/>
      <c r="D486" s="99"/>
    </row>
    <row r="487" spans="1:4" ht="23.25" x14ac:dyDescent="0.25">
      <c r="A487" s="96"/>
      <c r="B487" s="97"/>
      <c r="C487" s="98"/>
      <c r="D487" s="99"/>
    </row>
    <row r="488" spans="1:4" ht="23.25" x14ac:dyDescent="0.25">
      <c r="A488" s="96"/>
      <c r="B488" s="97"/>
      <c r="C488" s="98"/>
      <c r="D488" s="99"/>
    </row>
    <row r="489" spans="1:4" ht="23.25" x14ac:dyDescent="0.25">
      <c r="A489" s="96"/>
      <c r="B489" s="97"/>
      <c r="C489" s="98"/>
      <c r="D489" s="99"/>
    </row>
    <row r="490" spans="1:4" ht="23.25" x14ac:dyDescent="0.25">
      <c r="A490" s="96"/>
      <c r="B490" s="97"/>
      <c r="C490" s="98"/>
      <c r="D490" s="99"/>
    </row>
    <row r="491" spans="1:4" ht="23.25" x14ac:dyDescent="0.25">
      <c r="A491" s="96"/>
      <c r="B491" s="97"/>
      <c r="C491" s="98"/>
      <c r="D491" s="99"/>
    </row>
    <row r="492" spans="1:4" ht="23.25" x14ac:dyDescent="0.25">
      <c r="A492" s="96"/>
      <c r="B492" s="97"/>
      <c r="C492" s="98"/>
      <c r="D492" s="99"/>
    </row>
    <row r="493" spans="1:4" ht="23.25" x14ac:dyDescent="0.25">
      <c r="A493" s="96"/>
      <c r="B493" s="97"/>
      <c r="C493" s="98"/>
      <c r="D493" s="99"/>
    </row>
    <row r="494" spans="1:4" ht="23.25" x14ac:dyDescent="0.25">
      <c r="A494" s="96"/>
      <c r="B494" s="97"/>
      <c r="C494" s="98"/>
      <c r="D494" s="99"/>
    </row>
    <row r="495" spans="1:4" ht="23.25" x14ac:dyDescent="0.25">
      <c r="A495" s="96"/>
      <c r="B495" s="97"/>
      <c r="C495" s="98"/>
      <c r="D495" s="99"/>
    </row>
    <row r="496" spans="1:4" ht="23.25" x14ac:dyDescent="0.25">
      <c r="A496" s="96"/>
      <c r="B496" s="97"/>
      <c r="C496" s="98"/>
      <c r="D496" s="99"/>
    </row>
    <row r="497" spans="1:4" ht="23.25" x14ac:dyDescent="0.25">
      <c r="A497" s="96"/>
      <c r="B497" s="97"/>
      <c r="C497" s="98"/>
      <c r="D497" s="99"/>
    </row>
    <row r="498" spans="1:4" ht="23.25" x14ac:dyDescent="0.25">
      <c r="A498" s="96"/>
      <c r="B498" s="97"/>
      <c r="C498" s="98"/>
      <c r="D498" s="99"/>
    </row>
    <row r="499" spans="1:4" ht="23.25" x14ac:dyDescent="0.25">
      <c r="A499" s="96"/>
      <c r="B499" s="97"/>
      <c r="C499" s="98"/>
      <c r="D499" s="99"/>
    </row>
    <row r="500" spans="1:4" ht="23.25" x14ac:dyDescent="0.25">
      <c r="A500" s="96"/>
      <c r="B500" s="97"/>
      <c r="C500" s="98"/>
      <c r="D500" s="99"/>
    </row>
    <row r="501" spans="1:4" ht="23.25" x14ac:dyDescent="0.25">
      <c r="A501" s="96"/>
      <c r="B501" s="97"/>
      <c r="C501" s="98"/>
      <c r="D501" s="99"/>
    </row>
    <row r="502" spans="1:4" ht="23.25" x14ac:dyDescent="0.25">
      <c r="A502" s="96"/>
      <c r="B502" s="97"/>
      <c r="C502" s="98"/>
      <c r="D502" s="99"/>
    </row>
    <row r="503" spans="1:4" ht="23.25" x14ac:dyDescent="0.25">
      <c r="A503" s="96"/>
      <c r="B503" s="97"/>
      <c r="C503" s="98"/>
      <c r="D503" s="99"/>
    </row>
    <row r="504" spans="1:4" ht="23.25" x14ac:dyDescent="0.25">
      <c r="A504" s="96"/>
      <c r="B504" s="97"/>
      <c r="C504" s="98"/>
      <c r="D504" s="99"/>
    </row>
    <row r="505" spans="1:4" ht="23.25" x14ac:dyDescent="0.25">
      <c r="A505" s="96"/>
      <c r="B505" s="97"/>
      <c r="C505" s="98"/>
      <c r="D505" s="99"/>
    </row>
    <row r="506" spans="1:4" ht="23.25" x14ac:dyDescent="0.25">
      <c r="A506" s="96"/>
      <c r="B506" s="97"/>
      <c r="C506" s="98"/>
      <c r="D506" s="99"/>
    </row>
    <row r="507" spans="1:4" ht="23.25" x14ac:dyDescent="0.25">
      <c r="A507" s="96"/>
      <c r="B507" s="97"/>
      <c r="C507" s="98"/>
      <c r="D507" s="99"/>
    </row>
    <row r="508" spans="1:4" ht="23.25" x14ac:dyDescent="0.25">
      <c r="A508" s="96"/>
      <c r="B508" s="97"/>
      <c r="C508" s="98"/>
      <c r="D508" s="99"/>
    </row>
    <row r="509" spans="1:4" ht="23.25" x14ac:dyDescent="0.25">
      <c r="A509" s="96"/>
      <c r="B509" s="97"/>
      <c r="C509" s="98"/>
      <c r="D509" s="99"/>
    </row>
    <row r="510" spans="1:4" ht="23.25" x14ac:dyDescent="0.25">
      <c r="A510" s="96"/>
      <c r="B510" s="97"/>
      <c r="C510" s="98"/>
      <c r="D510" s="99"/>
    </row>
    <row r="511" spans="1:4" ht="23.25" x14ac:dyDescent="0.25">
      <c r="A511" s="96"/>
      <c r="B511" s="97"/>
      <c r="C511" s="98"/>
      <c r="D511" s="99"/>
    </row>
    <row r="512" spans="1:4" ht="23.25" x14ac:dyDescent="0.25">
      <c r="A512" s="96"/>
      <c r="B512" s="97"/>
      <c r="C512" s="98"/>
      <c r="D512" s="99"/>
    </row>
    <row r="513" spans="1:4" ht="23.25" x14ac:dyDescent="0.25">
      <c r="A513" s="96"/>
      <c r="B513" s="97"/>
      <c r="C513" s="98"/>
      <c r="D513" s="99"/>
    </row>
    <row r="514" spans="1:4" ht="23.25" x14ac:dyDescent="0.25">
      <c r="A514" s="96"/>
      <c r="B514" s="97"/>
      <c r="C514" s="98"/>
      <c r="D514" s="99"/>
    </row>
    <row r="515" spans="1:4" ht="23.25" x14ac:dyDescent="0.25">
      <c r="A515" s="96"/>
      <c r="B515" s="97"/>
      <c r="C515" s="98"/>
      <c r="D515" s="99"/>
    </row>
    <row r="516" spans="1:4" ht="23.25" x14ac:dyDescent="0.25">
      <c r="A516" s="96"/>
      <c r="B516" s="97"/>
      <c r="C516" s="98"/>
      <c r="D516" s="99"/>
    </row>
    <row r="517" spans="1:4" ht="23.25" x14ac:dyDescent="0.25">
      <c r="A517" s="96"/>
      <c r="B517" s="97"/>
      <c r="C517" s="98"/>
      <c r="D517" s="99"/>
    </row>
    <row r="518" spans="1:4" ht="23.25" x14ac:dyDescent="0.25">
      <c r="A518" s="96"/>
      <c r="B518" s="97"/>
      <c r="C518" s="98"/>
      <c r="D518" s="99"/>
    </row>
    <row r="519" spans="1:4" ht="23.25" x14ac:dyDescent="0.25">
      <c r="A519" s="96"/>
      <c r="B519" s="97"/>
      <c r="C519" s="98"/>
      <c r="D519" s="99"/>
    </row>
    <row r="520" spans="1:4" ht="23.25" x14ac:dyDescent="0.25">
      <c r="A520" s="96"/>
      <c r="B520" s="97"/>
      <c r="C520" s="98"/>
      <c r="D520" s="99"/>
    </row>
    <row r="521" spans="1:4" ht="23.25" x14ac:dyDescent="0.25">
      <c r="A521" s="96"/>
      <c r="B521" s="97"/>
      <c r="C521" s="98"/>
      <c r="D521" s="99"/>
    </row>
    <row r="522" spans="1:4" ht="23.25" x14ac:dyDescent="0.25">
      <c r="A522" s="96"/>
      <c r="B522" s="97"/>
      <c r="C522" s="98"/>
      <c r="D522" s="99"/>
    </row>
    <row r="523" spans="1:4" ht="23.25" x14ac:dyDescent="0.25">
      <c r="A523" s="96"/>
      <c r="B523" s="97"/>
      <c r="C523" s="98"/>
      <c r="D523" s="99"/>
    </row>
    <row r="524" spans="1:4" ht="23.25" x14ac:dyDescent="0.25">
      <c r="A524" s="96"/>
      <c r="B524" s="97"/>
      <c r="C524" s="98"/>
      <c r="D524" s="99"/>
    </row>
    <row r="525" spans="1:4" ht="23.25" x14ac:dyDescent="0.25">
      <c r="A525" s="96"/>
      <c r="B525" s="97"/>
      <c r="C525" s="98"/>
      <c r="D525" s="99"/>
    </row>
    <row r="526" spans="1:4" ht="23.25" x14ac:dyDescent="0.25">
      <c r="A526" s="96"/>
      <c r="B526" s="97"/>
      <c r="C526" s="98"/>
      <c r="D526" s="99"/>
    </row>
    <row r="527" spans="1:4" ht="23.25" x14ac:dyDescent="0.25">
      <c r="A527" s="96"/>
      <c r="B527" s="97"/>
      <c r="C527" s="98"/>
      <c r="D527" s="99"/>
    </row>
    <row r="528" spans="1:4" ht="23.25" x14ac:dyDescent="0.25">
      <c r="A528" s="96"/>
      <c r="B528" s="97"/>
      <c r="C528" s="98"/>
      <c r="D528" s="99"/>
    </row>
    <row r="529" spans="1:4" ht="23.25" x14ac:dyDescent="0.25">
      <c r="A529" s="96"/>
      <c r="B529" s="97"/>
      <c r="C529" s="98"/>
      <c r="D529" s="99"/>
    </row>
    <row r="530" spans="1:4" ht="23.25" x14ac:dyDescent="0.25">
      <c r="A530" s="96"/>
      <c r="B530" s="97"/>
      <c r="C530" s="98"/>
      <c r="D530" s="99"/>
    </row>
    <row r="531" spans="1:4" ht="23.25" x14ac:dyDescent="0.25">
      <c r="A531" s="96"/>
      <c r="B531" s="97"/>
      <c r="C531" s="98"/>
      <c r="D531" s="99"/>
    </row>
    <row r="532" spans="1:4" ht="23.25" x14ac:dyDescent="0.25">
      <c r="A532" s="96"/>
      <c r="B532" s="97"/>
      <c r="C532" s="98"/>
      <c r="D532" s="99"/>
    </row>
    <row r="533" spans="1:4" ht="23.25" x14ac:dyDescent="0.25">
      <c r="A533" s="96"/>
      <c r="B533" s="97"/>
      <c r="C533" s="98"/>
      <c r="D533" s="99"/>
    </row>
    <row r="534" spans="1:4" ht="23.25" x14ac:dyDescent="0.25">
      <c r="A534" s="96"/>
      <c r="B534" s="97"/>
      <c r="C534" s="98"/>
      <c r="D534" s="99"/>
    </row>
    <row r="535" spans="1:4" ht="23.25" x14ac:dyDescent="0.25">
      <c r="A535" s="96"/>
      <c r="B535" s="97"/>
      <c r="C535" s="98"/>
      <c r="D535" s="99"/>
    </row>
    <row r="536" spans="1:4" ht="23.25" x14ac:dyDescent="0.25">
      <c r="A536" s="96"/>
      <c r="B536" s="97"/>
      <c r="C536" s="98"/>
      <c r="D536" s="99"/>
    </row>
    <row r="537" spans="1:4" ht="23.25" x14ac:dyDescent="0.25">
      <c r="A537" s="96"/>
      <c r="B537" s="97"/>
      <c r="C537" s="98"/>
      <c r="D537" s="99"/>
    </row>
    <row r="538" spans="1:4" ht="23.25" x14ac:dyDescent="0.25">
      <c r="A538" s="96"/>
      <c r="B538" s="97"/>
      <c r="C538" s="98"/>
      <c r="D538" s="99"/>
    </row>
    <row r="539" spans="1:4" ht="23.25" x14ac:dyDescent="0.25">
      <c r="A539" s="96"/>
      <c r="B539" s="97"/>
      <c r="C539" s="98"/>
      <c r="D539" s="99"/>
    </row>
    <row r="540" spans="1:4" ht="23.25" x14ac:dyDescent="0.25">
      <c r="A540" s="96"/>
      <c r="B540" s="97"/>
      <c r="C540" s="98"/>
      <c r="D540" s="99"/>
    </row>
    <row r="541" spans="1:4" ht="23.25" x14ac:dyDescent="0.25">
      <c r="A541" s="96"/>
      <c r="B541" s="97"/>
      <c r="C541" s="98"/>
      <c r="D541" s="99"/>
    </row>
    <row r="542" spans="1:4" ht="23.25" x14ac:dyDescent="0.25">
      <c r="A542" s="96"/>
      <c r="B542" s="97"/>
      <c r="C542" s="98"/>
      <c r="D542" s="99"/>
    </row>
    <row r="543" spans="1:4" ht="23.25" x14ac:dyDescent="0.25">
      <c r="A543" s="96"/>
      <c r="B543" s="97"/>
      <c r="C543" s="98"/>
      <c r="D543" s="99"/>
    </row>
    <row r="544" spans="1:4" ht="23.25" x14ac:dyDescent="0.25">
      <c r="A544" s="96"/>
      <c r="B544" s="97"/>
      <c r="C544" s="98"/>
      <c r="D544" s="99"/>
    </row>
    <row r="545" spans="1:4" ht="23.25" x14ac:dyDescent="0.25">
      <c r="A545" s="96"/>
      <c r="B545" s="97"/>
      <c r="C545" s="98"/>
      <c r="D545" s="99"/>
    </row>
    <row r="546" spans="1:4" ht="23.25" x14ac:dyDescent="0.25">
      <c r="A546" s="96"/>
      <c r="B546" s="97"/>
      <c r="C546" s="98"/>
      <c r="D546" s="99"/>
    </row>
    <row r="547" spans="1:4" ht="23.25" x14ac:dyDescent="0.25">
      <c r="A547" s="96"/>
      <c r="B547" s="97"/>
      <c r="C547" s="98"/>
      <c r="D547" s="99"/>
    </row>
    <row r="548" spans="1:4" ht="23.25" x14ac:dyDescent="0.25">
      <c r="A548" s="96"/>
      <c r="B548" s="97"/>
      <c r="C548" s="98"/>
      <c r="D548" s="99"/>
    </row>
    <row r="549" spans="1:4" ht="23.25" x14ac:dyDescent="0.25">
      <c r="A549" s="96"/>
      <c r="B549" s="97"/>
      <c r="C549" s="98"/>
      <c r="D549" s="99"/>
    </row>
    <row r="550" spans="1:4" ht="23.25" x14ac:dyDescent="0.25">
      <c r="A550" s="96"/>
      <c r="B550" s="97"/>
      <c r="C550" s="98"/>
      <c r="D550" s="99"/>
    </row>
    <row r="551" spans="1:4" ht="23.25" x14ac:dyDescent="0.25">
      <c r="A551" s="96"/>
      <c r="B551" s="97"/>
      <c r="C551" s="98"/>
      <c r="D551" s="99"/>
    </row>
    <row r="552" spans="1:4" ht="23.25" x14ac:dyDescent="0.25">
      <c r="A552" s="96"/>
      <c r="B552" s="97"/>
      <c r="C552" s="98"/>
      <c r="D552" s="99"/>
    </row>
    <row r="553" spans="1:4" ht="23.25" x14ac:dyDescent="0.25">
      <c r="A553" s="96"/>
      <c r="B553" s="97"/>
      <c r="C553" s="98"/>
      <c r="D553" s="99"/>
    </row>
    <row r="554" spans="1:4" ht="23.25" x14ac:dyDescent="0.25">
      <c r="A554" s="96"/>
      <c r="B554" s="97"/>
      <c r="C554" s="98"/>
      <c r="D554" s="99"/>
    </row>
    <row r="555" spans="1:4" ht="23.25" x14ac:dyDescent="0.25">
      <c r="A555" s="96"/>
      <c r="B555" s="97"/>
      <c r="C555" s="98"/>
      <c r="D555" s="99"/>
    </row>
    <row r="556" spans="1:4" ht="23.25" x14ac:dyDescent="0.25">
      <c r="A556" s="96"/>
      <c r="B556" s="97"/>
      <c r="C556" s="98"/>
      <c r="D556" s="99"/>
    </row>
    <row r="557" spans="1:4" ht="23.25" x14ac:dyDescent="0.25">
      <c r="A557" s="96"/>
      <c r="B557" s="97"/>
      <c r="C557" s="98"/>
      <c r="D557" s="99"/>
    </row>
    <row r="558" spans="1:4" ht="23.25" x14ac:dyDescent="0.25">
      <c r="A558" s="96"/>
      <c r="B558" s="97"/>
      <c r="C558" s="98"/>
      <c r="D558" s="99"/>
    </row>
    <row r="559" spans="1:4" ht="23.25" x14ac:dyDescent="0.25">
      <c r="A559" s="96"/>
      <c r="B559" s="97"/>
      <c r="C559" s="98"/>
      <c r="D559" s="99"/>
    </row>
    <row r="560" spans="1:4" ht="23.25" x14ac:dyDescent="0.25">
      <c r="A560" s="96"/>
      <c r="B560" s="97"/>
      <c r="C560" s="98"/>
      <c r="D560" s="99"/>
    </row>
    <row r="561" spans="1:4" ht="23.25" x14ac:dyDescent="0.25">
      <c r="A561" s="96"/>
      <c r="B561" s="97"/>
      <c r="C561" s="98"/>
      <c r="D561" s="99"/>
    </row>
    <row r="562" spans="1:4" ht="23.25" x14ac:dyDescent="0.25">
      <c r="A562" s="96"/>
      <c r="B562" s="97"/>
      <c r="C562" s="98"/>
      <c r="D562" s="99"/>
    </row>
    <row r="563" spans="1:4" ht="23.25" x14ac:dyDescent="0.25">
      <c r="A563" s="96"/>
      <c r="B563" s="97"/>
      <c r="C563" s="98"/>
      <c r="D563" s="99"/>
    </row>
    <row r="564" spans="1:4" ht="23.25" x14ac:dyDescent="0.25">
      <c r="A564" s="96"/>
      <c r="B564" s="97"/>
      <c r="C564" s="98"/>
      <c r="D564" s="99"/>
    </row>
    <row r="565" spans="1:4" ht="23.25" x14ac:dyDescent="0.25">
      <c r="A565" s="96"/>
      <c r="B565" s="97"/>
      <c r="C565" s="98"/>
      <c r="D565" s="99"/>
    </row>
    <row r="566" spans="1:4" ht="23.25" x14ac:dyDescent="0.25">
      <c r="A566" s="96"/>
      <c r="B566" s="97"/>
      <c r="C566" s="98"/>
      <c r="D566" s="99"/>
    </row>
    <row r="567" spans="1:4" ht="23.25" x14ac:dyDescent="0.25">
      <c r="A567" s="96"/>
      <c r="B567" s="97"/>
      <c r="C567" s="98"/>
      <c r="D567" s="99"/>
    </row>
    <row r="568" spans="1:4" ht="23.25" x14ac:dyDescent="0.25">
      <c r="A568" s="96"/>
      <c r="B568" s="97"/>
      <c r="C568" s="98"/>
      <c r="D568" s="99"/>
    </row>
    <row r="569" spans="1:4" ht="23.25" x14ac:dyDescent="0.25">
      <c r="A569" s="96"/>
      <c r="B569" s="97"/>
      <c r="C569" s="98"/>
      <c r="D569" s="99"/>
    </row>
    <row r="570" spans="1:4" ht="23.25" x14ac:dyDescent="0.25">
      <c r="A570" s="96"/>
      <c r="B570" s="97"/>
      <c r="C570" s="98"/>
      <c r="D570" s="99"/>
    </row>
    <row r="571" spans="1:4" ht="23.25" x14ac:dyDescent="0.25">
      <c r="A571" s="96"/>
      <c r="B571" s="97"/>
      <c r="C571" s="98"/>
      <c r="D571" s="99"/>
    </row>
    <row r="572" spans="1:4" ht="23.25" x14ac:dyDescent="0.25">
      <c r="A572" s="96"/>
      <c r="B572" s="97"/>
      <c r="C572" s="98"/>
      <c r="D572" s="99"/>
    </row>
    <row r="573" spans="1:4" ht="23.25" x14ac:dyDescent="0.25">
      <c r="A573" s="96"/>
      <c r="B573" s="97"/>
      <c r="C573" s="98"/>
      <c r="D573" s="99"/>
    </row>
    <row r="574" spans="1:4" ht="23.25" x14ac:dyDescent="0.25">
      <c r="A574" s="96"/>
      <c r="B574" s="97"/>
      <c r="C574" s="98"/>
      <c r="D574" s="99"/>
    </row>
    <row r="575" spans="1:4" ht="23.25" x14ac:dyDescent="0.25">
      <c r="A575" s="96"/>
      <c r="B575" s="97"/>
      <c r="C575" s="98"/>
      <c r="D575" s="99"/>
    </row>
    <row r="576" spans="1:4" ht="23.25" x14ac:dyDescent="0.25">
      <c r="A576" s="96"/>
      <c r="B576" s="97"/>
      <c r="C576" s="98"/>
      <c r="D576" s="99"/>
    </row>
    <row r="577" spans="1:4" ht="23.25" x14ac:dyDescent="0.25">
      <c r="A577" s="96"/>
      <c r="B577" s="97"/>
      <c r="C577" s="98"/>
      <c r="D577" s="99"/>
    </row>
    <row r="578" spans="1:4" ht="23.25" x14ac:dyDescent="0.25">
      <c r="A578" s="96"/>
      <c r="B578" s="97"/>
      <c r="C578" s="98"/>
      <c r="D578" s="99"/>
    </row>
    <row r="579" spans="1:4" ht="23.25" x14ac:dyDescent="0.25">
      <c r="A579" s="96"/>
      <c r="B579" s="97"/>
      <c r="C579" s="98"/>
      <c r="D579" s="99"/>
    </row>
    <row r="580" spans="1:4" ht="23.25" x14ac:dyDescent="0.25">
      <c r="A580" s="96"/>
      <c r="B580" s="97"/>
      <c r="C580" s="98"/>
      <c r="D580" s="99"/>
    </row>
    <row r="581" spans="1:4" ht="23.25" x14ac:dyDescent="0.25">
      <c r="A581" s="96"/>
      <c r="B581" s="97"/>
      <c r="C581" s="98"/>
      <c r="D581" s="99"/>
    </row>
    <row r="582" spans="1:4" ht="23.25" x14ac:dyDescent="0.25">
      <c r="A582" s="96"/>
      <c r="B582" s="97"/>
      <c r="C582" s="98"/>
      <c r="D582" s="99"/>
    </row>
    <row r="583" spans="1:4" ht="23.25" x14ac:dyDescent="0.25">
      <c r="A583" s="96"/>
      <c r="B583" s="97"/>
      <c r="C583" s="98"/>
      <c r="D583" s="99"/>
    </row>
    <row r="584" spans="1:4" ht="23.25" x14ac:dyDescent="0.25">
      <c r="A584" s="96"/>
      <c r="B584" s="97"/>
      <c r="C584" s="98"/>
      <c r="D584" s="99"/>
    </row>
    <row r="585" spans="1:4" ht="23.25" x14ac:dyDescent="0.25">
      <c r="A585" s="96"/>
      <c r="B585" s="97"/>
      <c r="C585" s="98"/>
      <c r="D585" s="99"/>
    </row>
    <row r="586" spans="1:4" ht="23.25" x14ac:dyDescent="0.25">
      <c r="A586" s="96"/>
      <c r="B586" s="97"/>
      <c r="C586" s="98"/>
      <c r="D586" s="99"/>
    </row>
    <row r="587" spans="1:4" ht="23.25" x14ac:dyDescent="0.25">
      <c r="A587" s="96"/>
      <c r="B587" s="97"/>
      <c r="C587" s="98"/>
      <c r="D587" s="99"/>
    </row>
    <row r="588" spans="1:4" ht="23.25" x14ac:dyDescent="0.25">
      <c r="A588" s="96"/>
      <c r="B588" s="97"/>
      <c r="C588" s="98"/>
      <c r="D588" s="99"/>
    </row>
    <row r="589" spans="1:4" ht="23.25" x14ac:dyDescent="0.25">
      <c r="A589" s="96"/>
      <c r="B589" s="97"/>
      <c r="C589" s="98"/>
      <c r="D589" s="99"/>
    </row>
    <row r="590" spans="1:4" ht="23.25" x14ac:dyDescent="0.25">
      <c r="A590" s="96"/>
      <c r="B590" s="97"/>
      <c r="C590" s="98"/>
      <c r="D590" s="99"/>
    </row>
    <row r="591" spans="1:4" ht="23.25" x14ac:dyDescent="0.25">
      <c r="A591" s="96"/>
      <c r="B591" s="97"/>
      <c r="C591" s="98"/>
      <c r="D591" s="99"/>
    </row>
    <row r="592" spans="1:4" ht="23.25" x14ac:dyDescent="0.25">
      <c r="A592" s="96"/>
      <c r="B592" s="97"/>
      <c r="C592" s="98"/>
      <c r="D592" s="99"/>
    </row>
    <row r="593" spans="1:4" ht="23.25" x14ac:dyDescent="0.25">
      <c r="A593" s="96"/>
      <c r="B593" s="97"/>
      <c r="C593" s="98"/>
      <c r="D593" s="99"/>
    </row>
    <row r="594" spans="1:4" ht="23.25" x14ac:dyDescent="0.25">
      <c r="A594" s="96"/>
      <c r="B594" s="97"/>
      <c r="C594" s="98"/>
      <c r="D594" s="99"/>
    </row>
    <row r="595" spans="1:4" ht="23.25" x14ac:dyDescent="0.25">
      <c r="A595" s="96"/>
      <c r="B595" s="97"/>
      <c r="C595" s="98"/>
      <c r="D595" s="99"/>
    </row>
    <row r="596" spans="1:4" ht="23.25" x14ac:dyDescent="0.25">
      <c r="A596" s="96"/>
      <c r="B596" s="97"/>
      <c r="C596" s="98"/>
      <c r="D596" s="99"/>
    </row>
    <row r="597" spans="1:4" ht="23.25" x14ac:dyDescent="0.25">
      <c r="A597" s="96"/>
      <c r="B597" s="97"/>
      <c r="C597" s="98"/>
      <c r="D597" s="99"/>
    </row>
    <row r="598" spans="1:4" ht="23.25" x14ac:dyDescent="0.25">
      <c r="A598" s="96"/>
      <c r="B598" s="97"/>
      <c r="C598" s="98"/>
      <c r="D598" s="99"/>
    </row>
    <row r="599" spans="1:4" ht="23.25" x14ac:dyDescent="0.25">
      <c r="A599" s="96"/>
      <c r="B599" s="97"/>
      <c r="C599" s="98"/>
      <c r="D599" s="99"/>
    </row>
    <row r="600" spans="1:4" ht="23.25" x14ac:dyDescent="0.25">
      <c r="A600" s="96"/>
      <c r="B600" s="97"/>
      <c r="C600" s="98"/>
      <c r="D600" s="99"/>
    </row>
    <row r="601" spans="1:4" ht="23.25" x14ac:dyDescent="0.25">
      <c r="A601" s="96"/>
      <c r="B601" s="97"/>
      <c r="C601" s="98"/>
      <c r="D601" s="99"/>
    </row>
    <row r="602" spans="1:4" ht="23.25" x14ac:dyDescent="0.25">
      <c r="A602" s="96"/>
      <c r="B602" s="97"/>
      <c r="C602" s="98"/>
      <c r="D602" s="99"/>
    </row>
    <row r="603" spans="1:4" ht="23.25" x14ac:dyDescent="0.25">
      <c r="A603" s="96"/>
      <c r="B603" s="97"/>
      <c r="C603" s="98"/>
      <c r="D603" s="99"/>
    </row>
    <row r="604" spans="1:4" ht="23.25" x14ac:dyDescent="0.25">
      <c r="A604" s="96"/>
      <c r="B604" s="97"/>
      <c r="C604" s="98"/>
      <c r="D604" s="99"/>
    </row>
    <row r="605" spans="1:4" ht="23.25" x14ac:dyDescent="0.25">
      <c r="A605" s="96"/>
      <c r="B605" s="97"/>
      <c r="C605" s="98"/>
      <c r="D605" s="99"/>
    </row>
    <row r="606" spans="1:4" ht="23.25" x14ac:dyDescent="0.25">
      <c r="A606" s="96"/>
      <c r="B606" s="97"/>
      <c r="C606" s="98"/>
      <c r="D606" s="99"/>
    </row>
    <row r="607" spans="1:4" ht="23.25" x14ac:dyDescent="0.25">
      <c r="A607" s="96"/>
      <c r="B607" s="97"/>
      <c r="C607" s="98"/>
      <c r="D607" s="99"/>
    </row>
    <row r="608" spans="1:4" ht="23.25" x14ac:dyDescent="0.25">
      <c r="A608" s="96"/>
      <c r="B608" s="97"/>
      <c r="C608" s="98"/>
      <c r="D608" s="99"/>
    </row>
    <row r="609" spans="1:4" ht="23.25" x14ac:dyDescent="0.25">
      <c r="A609" s="96"/>
      <c r="B609" s="97"/>
      <c r="C609" s="98"/>
      <c r="D609" s="99"/>
    </row>
    <row r="610" spans="1:4" ht="23.25" x14ac:dyDescent="0.25">
      <c r="A610" s="96"/>
      <c r="B610" s="97"/>
      <c r="C610" s="98"/>
      <c r="D610" s="99"/>
    </row>
    <row r="611" spans="1:4" ht="23.25" x14ac:dyDescent="0.25">
      <c r="A611" s="96"/>
      <c r="B611" s="97"/>
      <c r="C611" s="98"/>
      <c r="D611" s="99"/>
    </row>
    <row r="612" spans="1:4" ht="23.25" x14ac:dyDescent="0.25">
      <c r="A612" s="96"/>
      <c r="B612" s="97"/>
      <c r="C612" s="98"/>
      <c r="D612" s="99"/>
    </row>
    <row r="613" spans="1:4" ht="23.25" x14ac:dyDescent="0.25">
      <c r="A613" s="96"/>
      <c r="B613" s="97"/>
      <c r="C613" s="98"/>
      <c r="D613" s="99"/>
    </row>
    <row r="614" spans="1:4" ht="23.25" x14ac:dyDescent="0.25">
      <c r="A614" s="96"/>
      <c r="B614" s="97"/>
      <c r="C614" s="98"/>
      <c r="D614" s="99"/>
    </row>
    <row r="615" spans="1:4" ht="23.25" x14ac:dyDescent="0.25">
      <c r="A615" s="96"/>
      <c r="B615" s="97"/>
      <c r="C615" s="98"/>
      <c r="D615" s="99"/>
    </row>
    <row r="616" spans="1:4" ht="23.25" x14ac:dyDescent="0.25">
      <c r="A616" s="96"/>
      <c r="B616" s="97"/>
      <c r="C616" s="98"/>
      <c r="D616" s="99"/>
    </row>
    <row r="617" spans="1:4" ht="23.25" x14ac:dyDescent="0.25">
      <c r="A617" s="96"/>
      <c r="B617" s="97"/>
      <c r="C617" s="98"/>
      <c r="D617" s="99"/>
    </row>
    <row r="618" spans="1:4" ht="23.25" x14ac:dyDescent="0.25">
      <c r="A618" s="96"/>
      <c r="B618" s="97"/>
      <c r="C618" s="98"/>
      <c r="D618" s="99"/>
    </row>
    <row r="619" spans="1:4" ht="23.25" x14ac:dyDescent="0.25">
      <c r="A619" s="96"/>
      <c r="B619" s="97"/>
      <c r="C619" s="98"/>
      <c r="D619" s="99"/>
    </row>
    <row r="620" spans="1:4" ht="23.25" x14ac:dyDescent="0.25">
      <c r="A620" s="96"/>
      <c r="B620" s="97"/>
      <c r="C620" s="98"/>
      <c r="D620" s="99"/>
    </row>
    <row r="621" spans="1:4" ht="23.25" x14ac:dyDescent="0.25">
      <c r="A621" s="96"/>
      <c r="B621" s="97"/>
      <c r="C621" s="98"/>
      <c r="D621" s="99"/>
    </row>
    <row r="622" spans="1:4" ht="23.25" x14ac:dyDescent="0.25">
      <c r="A622" s="96"/>
      <c r="B622" s="97"/>
      <c r="C622" s="98"/>
      <c r="D622" s="99"/>
    </row>
    <row r="623" spans="1:4" ht="23.25" x14ac:dyDescent="0.25">
      <c r="A623" s="96"/>
      <c r="B623" s="97"/>
      <c r="C623" s="98"/>
      <c r="D623" s="99"/>
    </row>
    <row r="624" spans="1:4" ht="23.25" x14ac:dyDescent="0.25">
      <c r="A624" s="96"/>
      <c r="B624" s="97"/>
      <c r="C624" s="98"/>
      <c r="D624" s="99"/>
    </row>
    <row r="625" spans="1:4" ht="23.25" x14ac:dyDescent="0.25">
      <c r="A625" s="96"/>
      <c r="B625" s="97"/>
      <c r="C625" s="98"/>
      <c r="D625" s="99"/>
    </row>
    <row r="626" spans="1:4" ht="23.25" x14ac:dyDescent="0.25">
      <c r="A626" s="96"/>
      <c r="B626" s="97"/>
      <c r="C626" s="98"/>
      <c r="D626" s="99"/>
    </row>
    <row r="627" spans="1:4" ht="23.25" x14ac:dyDescent="0.25">
      <c r="A627" s="96"/>
      <c r="B627" s="97"/>
      <c r="C627" s="98"/>
      <c r="D627" s="99"/>
    </row>
    <row r="628" spans="1:4" ht="23.25" x14ac:dyDescent="0.25">
      <c r="A628" s="96"/>
      <c r="B628" s="97"/>
      <c r="C628" s="98"/>
      <c r="D628" s="99"/>
    </row>
    <row r="629" spans="1:4" ht="23.25" x14ac:dyDescent="0.25">
      <c r="A629" s="96"/>
      <c r="B629" s="97"/>
      <c r="C629" s="98"/>
      <c r="D629" s="99"/>
    </row>
    <row r="630" spans="1:4" ht="23.25" x14ac:dyDescent="0.25">
      <c r="A630" s="96"/>
      <c r="B630" s="97"/>
      <c r="C630" s="98"/>
      <c r="D630" s="99"/>
    </row>
    <row r="631" spans="1:4" ht="23.25" x14ac:dyDescent="0.25">
      <c r="A631" s="96"/>
      <c r="B631" s="97"/>
      <c r="C631" s="98"/>
      <c r="D631" s="99"/>
    </row>
    <row r="632" spans="1:4" ht="23.25" x14ac:dyDescent="0.25">
      <c r="A632" s="96"/>
      <c r="B632" s="97"/>
      <c r="C632" s="98"/>
      <c r="D632" s="99"/>
    </row>
    <row r="633" spans="1:4" ht="23.25" x14ac:dyDescent="0.25">
      <c r="A633" s="96"/>
      <c r="B633" s="97"/>
      <c r="C633" s="98"/>
      <c r="D633" s="99"/>
    </row>
    <row r="634" spans="1:4" ht="23.25" x14ac:dyDescent="0.25">
      <c r="A634" s="96"/>
      <c r="B634" s="97"/>
      <c r="C634" s="98"/>
      <c r="D634" s="99"/>
    </row>
    <row r="635" spans="1:4" ht="23.25" x14ac:dyDescent="0.25">
      <c r="A635" s="96"/>
      <c r="B635" s="97"/>
      <c r="C635" s="98"/>
      <c r="D635" s="99"/>
    </row>
    <row r="636" spans="1:4" ht="23.25" x14ac:dyDescent="0.25">
      <c r="A636" s="96"/>
      <c r="B636" s="97"/>
      <c r="C636" s="98"/>
      <c r="D636" s="99"/>
    </row>
    <row r="637" spans="1:4" ht="23.25" x14ac:dyDescent="0.25">
      <c r="A637" s="96"/>
      <c r="B637" s="97"/>
      <c r="C637" s="98"/>
      <c r="D637" s="99"/>
    </row>
    <row r="638" spans="1:4" ht="23.25" x14ac:dyDescent="0.25">
      <c r="A638" s="96"/>
      <c r="B638" s="97"/>
      <c r="C638" s="98"/>
      <c r="D638" s="99"/>
    </row>
    <row r="639" spans="1:4" ht="23.25" x14ac:dyDescent="0.25">
      <c r="A639" s="96"/>
      <c r="B639" s="97"/>
      <c r="C639" s="98"/>
      <c r="D639" s="99"/>
    </row>
    <row r="640" spans="1:4" ht="23.25" x14ac:dyDescent="0.25">
      <c r="A640" s="96"/>
      <c r="B640" s="97"/>
      <c r="C640" s="98"/>
      <c r="D640" s="99"/>
    </row>
    <row r="641" spans="1:4" ht="23.25" x14ac:dyDescent="0.25">
      <c r="A641" s="96"/>
      <c r="B641" s="97"/>
      <c r="C641" s="98"/>
      <c r="D641" s="99"/>
    </row>
    <row r="642" spans="1:4" ht="23.25" x14ac:dyDescent="0.25">
      <c r="A642" s="96"/>
      <c r="B642" s="97"/>
      <c r="C642" s="98"/>
      <c r="D642" s="99"/>
    </row>
    <row r="643" spans="1:4" ht="23.25" x14ac:dyDescent="0.25">
      <c r="A643" s="96"/>
      <c r="B643" s="97"/>
      <c r="C643" s="98"/>
      <c r="D643" s="99"/>
    </row>
    <row r="644" spans="1:4" ht="23.25" x14ac:dyDescent="0.25">
      <c r="A644" s="96"/>
      <c r="B644" s="97"/>
      <c r="C644" s="98"/>
      <c r="D644" s="99"/>
    </row>
    <row r="645" spans="1:4" ht="23.25" x14ac:dyDescent="0.25">
      <c r="A645" s="96"/>
      <c r="B645" s="97"/>
      <c r="C645" s="98"/>
      <c r="D645" s="99"/>
    </row>
    <row r="646" spans="1:4" ht="23.25" x14ac:dyDescent="0.25">
      <c r="A646" s="96"/>
      <c r="B646" s="97"/>
      <c r="C646" s="98"/>
      <c r="D646" s="99"/>
    </row>
    <row r="647" spans="1:4" ht="23.25" x14ac:dyDescent="0.25">
      <c r="A647" s="96"/>
      <c r="B647" s="97"/>
      <c r="C647" s="98"/>
      <c r="D647" s="99"/>
    </row>
    <row r="648" spans="1:4" ht="23.25" x14ac:dyDescent="0.25">
      <c r="A648" s="96"/>
      <c r="B648" s="97"/>
      <c r="C648" s="98"/>
      <c r="D648" s="99"/>
    </row>
    <row r="649" spans="1:4" ht="23.25" x14ac:dyDescent="0.25">
      <c r="A649" s="96"/>
      <c r="B649" s="97"/>
      <c r="C649" s="98"/>
      <c r="D649" s="99"/>
    </row>
    <row r="650" spans="1:4" ht="23.25" x14ac:dyDescent="0.25">
      <c r="A650" s="96"/>
      <c r="B650" s="97"/>
      <c r="C650" s="98"/>
      <c r="D650" s="99"/>
    </row>
    <row r="651" spans="1:4" ht="23.25" x14ac:dyDescent="0.25">
      <c r="A651" s="96"/>
      <c r="B651" s="97"/>
      <c r="C651" s="98"/>
      <c r="D651" s="99"/>
    </row>
    <row r="652" spans="1:4" ht="23.25" x14ac:dyDescent="0.25">
      <c r="A652" s="96"/>
      <c r="B652" s="97"/>
      <c r="C652" s="98"/>
      <c r="D652" s="99"/>
    </row>
    <row r="653" spans="1:4" ht="23.25" x14ac:dyDescent="0.25">
      <c r="A653" s="96"/>
      <c r="B653" s="97"/>
      <c r="C653" s="98"/>
      <c r="D653" s="99"/>
    </row>
    <row r="654" spans="1:4" ht="23.25" x14ac:dyDescent="0.25">
      <c r="A654" s="96"/>
      <c r="B654" s="97"/>
      <c r="C654" s="98"/>
      <c r="D654" s="99"/>
    </row>
    <row r="655" spans="1:4" ht="23.25" x14ac:dyDescent="0.25">
      <c r="A655" s="96"/>
      <c r="B655" s="97"/>
      <c r="C655" s="98"/>
      <c r="D655" s="99"/>
    </row>
    <row r="656" spans="1:4" ht="23.25" x14ac:dyDescent="0.25">
      <c r="A656" s="96"/>
      <c r="B656" s="97"/>
      <c r="C656" s="98"/>
      <c r="D656" s="99"/>
    </row>
    <row r="657" spans="1:4" ht="23.25" x14ac:dyDescent="0.25">
      <c r="A657" s="96"/>
      <c r="B657" s="97"/>
      <c r="C657" s="98"/>
      <c r="D657" s="99"/>
    </row>
    <row r="658" spans="1:4" ht="23.25" x14ac:dyDescent="0.25">
      <c r="A658" s="96"/>
      <c r="B658" s="97"/>
      <c r="C658" s="98"/>
      <c r="D658" s="99"/>
    </row>
    <row r="659" spans="1:4" ht="23.25" x14ac:dyDescent="0.25">
      <c r="A659" s="96"/>
      <c r="B659" s="97"/>
      <c r="C659" s="98"/>
      <c r="D659" s="99"/>
    </row>
    <row r="660" spans="1:4" ht="23.25" x14ac:dyDescent="0.25">
      <c r="A660" s="96"/>
      <c r="B660" s="97"/>
      <c r="C660" s="98"/>
      <c r="D660" s="99"/>
    </row>
    <row r="661" spans="1:4" ht="23.25" x14ac:dyDescent="0.25">
      <c r="A661" s="96"/>
      <c r="B661" s="97"/>
      <c r="C661" s="98"/>
      <c r="D661" s="99"/>
    </row>
    <row r="662" spans="1:4" ht="23.25" x14ac:dyDescent="0.25">
      <c r="A662" s="96"/>
      <c r="B662" s="97"/>
      <c r="C662" s="98"/>
      <c r="D662" s="99"/>
    </row>
    <row r="663" spans="1:4" ht="23.25" x14ac:dyDescent="0.25">
      <c r="A663" s="96"/>
      <c r="B663" s="97"/>
      <c r="C663" s="98"/>
      <c r="D663" s="99"/>
    </row>
    <row r="664" spans="1:4" ht="23.25" x14ac:dyDescent="0.25">
      <c r="A664" s="96"/>
      <c r="B664" s="97"/>
      <c r="C664" s="98"/>
      <c r="D664" s="99"/>
    </row>
    <row r="665" spans="1:4" ht="23.25" x14ac:dyDescent="0.25">
      <c r="A665" s="96"/>
      <c r="B665" s="97"/>
      <c r="C665" s="98"/>
      <c r="D665" s="99"/>
    </row>
    <row r="666" spans="1:4" ht="23.25" x14ac:dyDescent="0.25">
      <c r="A666" s="96"/>
      <c r="B666" s="97"/>
      <c r="C666" s="98"/>
      <c r="D666" s="99"/>
    </row>
    <row r="667" spans="1:4" ht="23.25" x14ac:dyDescent="0.25">
      <c r="A667" s="96"/>
      <c r="B667" s="97"/>
      <c r="C667" s="98"/>
      <c r="D667" s="99"/>
    </row>
    <row r="668" spans="1:4" ht="23.25" x14ac:dyDescent="0.25">
      <c r="A668" s="96"/>
      <c r="B668" s="97"/>
      <c r="C668" s="98"/>
      <c r="D668" s="99"/>
    </row>
    <row r="669" spans="1:4" ht="23.25" x14ac:dyDescent="0.25">
      <c r="A669" s="96"/>
      <c r="B669" s="97"/>
      <c r="C669" s="98"/>
      <c r="D669" s="99"/>
    </row>
    <row r="670" spans="1:4" ht="23.25" x14ac:dyDescent="0.25">
      <c r="A670" s="96"/>
      <c r="B670" s="97"/>
      <c r="C670" s="98"/>
      <c r="D670" s="99"/>
    </row>
    <row r="671" spans="1:4" ht="23.25" x14ac:dyDescent="0.25">
      <c r="A671" s="96"/>
      <c r="B671" s="97"/>
      <c r="C671" s="98"/>
      <c r="D671" s="99"/>
    </row>
    <row r="672" spans="1:4" ht="23.25" x14ac:dyDescent="0.25">
      <c r="A672" s="96"/>
      <c r="B672" s="97"/>
      <c r="C672" s="98"/>
      <c r="D672" s="99"/>
    </row>
    <row r="673" spans="1:4" ht="23.25" x14ac:dyDescent="0.25">
      <c r="A673" s="96"/>
      <c r="B673" s="97"/>
      <c r="C673" s="98"/>
      <c r="D673" s="99"/>
    </row>
    <row r="674" spans="1:4" ht="23.25" x14ac:dyDescent="0.25">
      <c r="A674" s="96"/>
      <c r="B674" s="97"/>
      <c r="C674" s="98"/>
      <c r="D674" s="99"/>
    </row>
    <row r="675" spans="1:4" ht="23.25" x14ac:dyDescent="0.25">
      <c r="A675" s="96"/>
      <c r="B675" s="97"/>
      <c r="C675" s="98"/>
      <c r="D675" s="99"/>
    </row>
    <row r="676" spans="1:4" ht="23.25" x14ac:dyDescent="0.25">
      <c r="A676" s="96"/>
      <c r="B676" s="97"/>
      <c r="C676" s="98"/>
      <c r="D676" s="99"/>
    </row>
    <row r="677" spans="1:4" ht="23.25" x14ac:dyDescent="0.25">
      <c r="A677" s="96"/>
      <c r="B677" s="97"/>
      <c r="C677" s="98"/>
      <c r="D677" s="99"/>
    </row>
    <row r="678" spans="1:4" ht="23.25" x14ac:dyDescent="0.25">
      <c r="A678" s="96"/>
      <c r="B678" s="97"/>
      <c r="C678" s="98"/>
      <c r="D678" s="99"/>
    </row>
    <row r="679" spans="1:4" ht="23.25" x14ac:dyDescent="0.25">
      <c r="A679" s="96"/>
      <c r="B679" s="97"/>
      <c r="C679" s="98"/>
      <c r="D679" s="99"/>
    </row>
    <row r="680" spans="1:4" ht="23.25" x14ac:dyDescent="0.25">
      <c r="A680" s="96"/>
      <c r="B680" s="97"/>
      <c r="C680" s="98"/>
      <c r="D680" s="99"/>
    </row>
    <row r="681" spans="1:4" ht="23.25" x14ac:dyDescent="0.25">
      <c r="A681" s="96"/>
      <c r="B681" s="97"/>
      <c r="C681" s="98"/>
      <c r="D681" s="99"/>
    </row>
    <row r="682" spans="1:4" ht="23.25" x14ac:dyDescent="0.25">
      <c r="A682" s="96"/>
      <c r="B682" s="97"/>
      <c r="C682" s="98"/>
      <c r="D682" s="99"/>
    </row>
    <row r="683" spans="1:4" ht="23.25" x14ac:dyDescent="0.25">
      <c r="A683" s="96"/>
      <c r="B683" s="97"/>
      <c r="C683" s="98"/>
      <c r="D683" s="99"/>
    </row>
    <row r="684" spans="1:4" ht="23.25" x14ac:dyDescent="0.25">
      <c r="A684" s="96"/>
      <c r="B684" s="97"/>
      <c r="C684" s="98"/>
      <c r="D684" s="99"/>
    </row>
    <row r="685" spans="1:4" ht="23.25" x14ac:dyDescent="0.25">
      <c r="A685" s="96"/>
      <c r="B685" s="97"/>
      <c r="C685" s="98"/>
      <c r="D685" s="99"/>
    </row>
    <row r="686" spans="1:4" ht="23.25" x14ac:dyDescent="0.25">
      <c r="A686" s="96"/>
      <c r="B686" s="97"/>
      <c r="C686" s="98"/>
      <c r="D686" s="99"/>
    </row>
    <row r="687" spans="1:4" ht="23.25" x14ac:dyDescent="0.25">
      <c r="A687" s="96"/>
      <c r="B687" s="97"/>
      <c r="C687" s="98"/>
      <c r="D687" s="99"/>
    </row>
    <row r="688" spans="1:4" ht="23.25" x14ac:dyDescent="0.25">
      <c r="A688" s="96"/>
      <c r="B688" s="97"/>
      <c r="C688" s="98"/>
      <c r="D688" s="99"/>
    </row>
    <row r="689" spans="1:4" ht="23.25" x14ac:dyDescent="0.25">
      <c r="A689" s="96"/>
      <c r="B689" s="97"/>
      <c r="C689" s="98"/>
      <c r="D689" s="99"/>
    </row>
    <row r="690" spans="1:4" ht="23.25" x14ac:dyDescent="0.25">
      <c r="A690" s="96"/>
      <c r="B690" s="97"/>
      <c r="C690" s="98"/>
      <c r="D690" s="99"/>
    </row>
    <row r="691" spans="1:4" ht="23.25" x14ac:dyDescent="0.25">
      <c r="A691" s="96"/>
      <c r="B691" s="97"/>
      <c r="C691" s="98"/>
      <c r="D691" s="99"/>
    </row>
    <row r="692" spans="1:4" ht="23.25" x14ac:dyDescent="0.25">
      <c r="A692" s="96"/>
      <c r="B692" s="97"/>
      <c r="C692" s="98"/>
      <c r="D692" s="99"/>
    </row>
    <row r="693" spans="1:4" ht="23.25" x14ac:dyDescent="0.25">
      <c r="A693" s="96"/>
      <c r="B693" s="97"/>
      <c r="C693" s="98"/>
      <c r="D693" s="99"/>
    </row>
    <row r="694" spans="1:4" ht="23.25" x14ac:dyDescent="0.25">
      <c r="A694" s="96"/>
      <c r="B694" s="97"/>
      <c r="C694" s="98"/>
      <c r="D694" s="99"/>
    </row>
    <row r="695" spans="1:4" ht="23.25" x14ac:dyDescent="0.25">
      <c r="A695" s="96"/>
      <c r="B695" s="97"/>
      <c r="C695" s="98"/>
      <c r="D695" s="99"/>
    </row>
    <row r="696" spans="1:4" ht="23.25" x14ac:dyDescent="0.25">
      <c r="A696" s="96"/>
      <c r="B696" s="97"/>
      <c r="C696" s="98"/>
      <c r="D696" s="99"/>
    </row>
    <row r="697" spans="1:4" ht="23.25" x14ac:dyDescent="0.25">
      <c r="A697" s="96"/>
      <c r="B697" s="97"/>
      <c r="C697" s="98"/>
      <c r="D697" s="99"/>
    </row>
    <row r="698" spans="1:4" ht="23.25" x14ac:dyDescent="0.25">
      <c r="A698" s="96"/>
      <c r="B698" s="97"/>
      <c r="C698" s="98"/>
      <c r="D698" s="99"/>
    </row>
    <row r="699" spans="1:4" ht="23.25" x14ac:dyDescent="0.25">
      <c r="A699" s="96"/>
      <c r="B699" s="97"/>
      <c r="C699" s="98"/>
      <c r="D699" s="99"/>
    </row>
    <row r="700" spans="1:4" ht="23.25" x14ac:dyDescent="0.25">
      <c r="A700" s="96"/>
      <c r="B700" s="97"/>
      <c r="C700" s="98"/>
      <c r="D700" s="99"/>
    </row>
    <row r="701" spans="1:4" ht="23.25" x14ac:dyDescent="0.25">
      <c r="A701" s="96"/>
      <c r="B701" s="97"/>
      <c r="C701" s="98"/>
      <c r="D701" s="99"/>
    </row>
    <row r="702" spans="1:4" ht="23.25" x14ac:dyDescent="0.25">
      <c r="A702" s="96"/>
      <c r="B702" s="97"/>
      <c r="C702" s="98"/>
      <c r="D702" s="99"/>
    </row>
    <row r="703" spans="1:4" ht="23.25" x14ac:dyDescent="0.25">
      <c r="A703" s="96"/>
      <c r="B703" s="97"/>
      <c r="C703" s="98"/>
      <c r="D703" s="99"/>
    </row>
    <row r="704" spans="1:4" ht="23.25" x14ac:dyDescent="0.25">
      <c r="A704" s="96"/>
      <c r="B704" s="97"/>
      <c r="C704" s="98"/>
      <c r="D704" s="99"/>
    </row>
    <row r="705" spans="1:4" ht="23.25" x14ac:dyDescent="0.25">
      <c r="A705" s="96"/>
      <c r="B705" s="97"/>
      <c r="C705" s="98"/>
      <c r="D705" s="99"/>
    </row>
    <row r="706" spans="1:4" ht="23.25" x14ac:dyDescent="0.25">
      <c r="A706" s="96"/>
      <c r="B706" s="97"/>
      <c r="C706" s="98"/>
      <c r="D706" s="99"/>
    </row>
    <row r="707" spans="1:4" ht="23.25" x14ac:dyDescent="0.25">
      <c r="A707" s="96"/>
      <c r="B707" s="97"/>
      <c r="C707" s="98"/>
      <c r="D707" s="99"/>
    </row>
    <row r="708" spans="1:4" ht="23.25" x14ac:dyDescent="0.25">
      <c r="A708" s="96"/>
      <c r="B708" s="97"/>
      <c r="C708" s="98"/>
      <c r="D708" s="99"/>
    </row>
    <row r="709" spans="1:4" ht="23.25" x14ac:dyDescent="0.25">
      <c r="A709" s="96"/>
      <c r="B709" s="97"/>
      <c r="C709" s="98"/>
      <c r="D709" s="99"/>
    </row>
    <row r="710" spans="1:4" ht="23.25" x14ac:dyDescent="0.25">
      <c r="A710" s="96"/>
      <c r="B710" s="97"/>
      <c r="C710" s="98"/>
      <c r="D710" s="99"/>
    </row>
    <row r="711" spans="1:4" ht="23.25" x14ac:dyDescent="0.25">
      <c r="A711" s="96"/>
      <c r="B711" s="97"/>
      <c r="C711" s="98"/>
      <c r="D711" s="99"/>
    </row>
    <row r="712" spans="1:4" ht="23.25" x14ac:dyDescent="0.25">
      <c r="A712" s="96"/>
      <c r="B712" s="97"/>
      <c r="C712" s="98"/>
      <c r="D712" s="99"/>
    </row>
    <row r="713" spans="1:4" ht="23.25" x14ac:dyDescent="0.25">
      <c r="A713" s="96"/>
      <c r="B713" s="97"/>
      <c r="C713" s="98"/>
      <c r="D713" s="99"/>
    </row>
    <row r="714" spans="1:4" ht="23.25" x14ac:dyDescent="0.25">
      <c r="A714" s="96"/>
      <c r="B714" s="97"/>
      <c r="C714" s="98"/>
      <c r="D714" s="99"/>
    </row>
    <row r="715" spans="1:4" ht="23.25" x14ac:dyDescent="0.25">
      <c r="A715" s="96"/>
      <c r="B715" s="97"/>
      <c r="C715" s="98"/>
      <c r="D715" s="99"/>
    </row>
    <row r="716" spans="1:4" ht="23.25" x14ac:dyDescent="0.25">
      <c r="A716" s="96"/>
      <c r="B716" s="97"/>
      <c r="C716" s="98"/>
      <c r="D716" s="99"/>
    </row>
    <row r="717" spans="1:4" ht="23.25" x14ac:dyDescent="0.25">
      <c r="A717" s="96"/>
      <c r="B717" s="97"/>
      <c r="C717" s="98"/>
      <c r="D717" s="99"/>
    </row>
    <row r="718" spans="1:4" ht="23.25" x14ac:dyDescent="0.25">
      <c r="A718" s="96"/>
      <c r="B718" s="97"/>
      <c r="C718" s="98"/>
      <c r="D718" s="99"/>
    </row>
    <row r="719" spans="1:4" ht="23.25" x14ac:dyDescent="0.25">
      <c r="A719" s="96"/>
      <c r="B719" s="97"/>
      <c r="C719" s="98"/>
      <c r="D719" s="99"/>
    </row>
    <row r="720" spans="1:4" ht="23.25" x14ac:dyDescent="0.25">
      <c r="A720" s="96"/>
      <c r="B720" s="97"/>
      <c r="C720" s="98"/>
      <c r="D720" s="99"/>
    </row>
    <row r="721" spans="1:4" ht="23.25" x14ac:dyDescent="0.25">
      <c r="A721" s="96"/>
      <c r="B721" s="97"/>
      <c r="C721" s="98"/>
      <c r="D721" s="99"/>
    </row>
    <row r="722" spans="1:4" ht="23.25" x14ac:dyDescent="0.25">
      <c r="A722" s="96"/>
      <c r="B722" s="97"/>
      <c r="C722" s="98"/>
      <c r="D722" s="99"/>
    </row>
    <row r="723" spans="1:4" ht="23.25" x14ac:dyDescent="0.25">
      <c r="A723" s="96"/>
      <c r="B723" s="97"/>
      <c r="C723" s="98"/>
      <c r="D723" s="99"/>
    </row>
    <row r="724" spans="1:4" ht="23.25" x14ac:dyDescent="0.25">
      <c r="A724" s="96"/>
      <c r="B724" s="97"/>
      <c r="C724" s="98"/>
      <c r="D724" s="99"/>
    </row>
    <row r="725" spans="1:4" ht="23.25" x14ac:dyDescent="0.25">
      <c r="A725" s="96"/>
      <c r="B725" s="97"/>
      <c r="C725" s="98"/>
      <c r="D725" s="99"/>
    </row>
    <row r="726" spans="1:4" ht="23.25" x14ac:dyDescent="0.25">
      <c r="A726" s="96"/>
      <c r="B726" s="97"/>
      <c r="C726" s="98"/>
      <c r="D726" s="99"/>
    </row>
    <row r="727" spans="1:4" ht="23.25" x14ac:dyDescent="0.25">
      <c r="A727" s="96"/>
      <c r="B727" s="97"/>
      <c r="C727" s="98"/>
      <c r="D727" s="99"/>
    </row>
    <row r="728" spans="1:4" ht="23.25" x14ac:dyDescent="0.25">
      <c r="A728" s="96"/>
      <c r="B728" s="97"/>
      <c r="C728" s="98"/>
      <c r="D728" s="99"/>
    </row>
    <row r="729" spans="1:4" ht="23.25" x14ac:dyDescent="0.25">
      <c r="A729" s="96"/>
      <c r="B729" s="97"/>
      <c r="C729" s="98"/>
      <c r="D729" s="99"/>
    </row>
    <row r="730" spans="1:4" ht="23.25" x14ac:dyDescent="0.25">
      <c r="A730" s="96"/>
      <c r="B730" s="97"/>
      <c r="C730" s="98"/>
      <c r="D730" s="99"/>
    </row>
    <row r="731" spans="1:4" ht="23.25" x14ac:dyDescent="0.25">
      <c r="A731" s="96"/>
      <c r="B731" s="97"/>
      <c r="C731" s="98"/>
      <c r="D731" s="99"/>
    </row>
    <row r="732" spans="1:4" ht="23.25" x14ac:dyDescent="0.25">
      <c r="A732" s="96"/>
      <c r="B732" s="97"/>
      <c r="C732" s="98"/>
      <c r="D732" s="99"/>
    </row>
    <row r="733" spans="1:4" ht="23.25" x14ac:dyDescent="0.25">
      <c r="A733" s="96"/>
      <c r="B733" s="97"/>
      <c r="C733" s="98"/>
      <c r="D733" s="99"/>
    </row>
    <row r="734" spans="1:4" ht="23.25" x14ac:dyDescent="0.25">
      <c r="A734" s="96"/>
      <c r="B734" s="97"/>
      <c r="C734" s="98"/>
      <c r="D734" s="99"/>
    </row>
    <row r="735" spans="1:4" ht="23.25" x14ac:dyDescent="0.25">
      <c r="A735" s="96"/>
      <c r="B735" s="97"/>
      <c r="C735" s="98"/>
      <c r="D735" s="99"/>
    </row>
    <row r="736" spans="1:4" ht="23.25" x14ac:dyDescent="0.25">
      <c r="A736" s="96"/>
      <c r="B736" s="97"/>
      <c r="C736" s="98"/>
      <c r="D736" s="99"/>
    </row>
    <row r="737" spans="1:4" ht="23.25" x14ac:dyDescent="0.25">
      <c r="A737" s="96"/>
      <c r="B737" s="97"/>
      <c r="C737" s="98"/>
      <c r="D737" s="99"/>
    </row>
    <row r="738" spans="1:4" ht="23.25" x14ac:dyDescent="0.25">
      <c r="A738" s="96"/>
      <c r="B738" s="97"/>
      <c r="C738" s="98"/>
      <c r="D738" s="99"/>
    </row>
    <row r="739" spans="1:4" ht="23.25" x14ac:dyDescent="0.25">
      <c r="A739" s="96"/>
      <c r="B739" s="97"/>
      <c r="C739" s="98"/>
      <c r="D739" s="99"/>
    </row>
    <row r="740" spans="1:4" ht="23.25" x14ac:dyDescent="0.25">
      <c r="A740" s="96"/>
      <c r="B740" s="97"/>
      <c r="C740" s="98"/>
      <c r="D740" s="99"/>
    </row>
    <row r="741" spans="1:4" ht="23.25" x14ac:dyDescent="0.25">
      <c r="A741" s="96"/>
      <c r="B741" s="97"/>
      <c r="C741" s="98"/>
      <c r="D741" s="99"/>
    </row>
    <row r="742" spans="1:4" ht="23.25" x14ac:dyDescent="0.25">
      <c r="A742" s="96"/>
      <c r="B742" s="97"/>
      <c r="C742" s="98"/>
      <c r="D742" s="99"/>
    </row>
    <row r="743" spans="1:4" ht="23.25" x14ac:dyDescent="0.25">
      <c r="A743" s="96"/>
      <c r="B743" s="97"/>
      <c r="C743" s="98"/>
      <c r="D743" s="99"/>
    </row>
    <row r="744" spans="1:4" ht="23.25" x14ac:dyDescent="0.25">
      <c r="A744" s="96"/>
      <c r="B744" s="97"/>
      <c r="C744" s="98"/>
      <c r="D744" s="99"/>
    </row>
    <row r="745" spans="1:4" ht="23.25" x14ac:dyDescent="0.25">
      <c r="A745" s="96"/>
      <c r="B745" s="97"/>
      <c r="C745" s="98"/>
      <c r="D745" s="99"/>
    </row>
    <row r="746" spans="1:4" ht="23.25" x14ac:dyDescent="0.25">
      <c r="A746" s="96"/>
      <c r="B746" s="97"/>
      <c r="C746" s="98"/>
      <c r="D746" s="99"/>
    </row>
    <row r="747" spans="1:4" ht="23.25" x14ac:dyDescent="0.25">
      <c r="A747" s="96"/>
      <c r="B747" s="97"/>
      <c r="C747" s="98"/>
      <c r="D747" s="99"/>
    </row>
    <row r="748" spans="1:4" ht="23.25" x14ac:dyDescent="0.25">
      <c r="A748" s="96"/>
      <c r="B748" s="97"/>
      <c r="C748" s="98"/>
      <c r="D748" s="99"/>
    </row>
    <row r="749" spans="1:4" ht="23.25" x14ac:dyDescent="0.25">
      <c r="A749" s="96"/>
      <c r="B749" s="97"/>
      <c r="C749" s="98"/>
      <c r="D749" s="99"/>
    </row>
    <row r="750" spans="1:4" ht="23.25" x14ac:dyDescent="0.25">
      <c r="A750" s="96"/>
      <c r="B750" s="97"/>
      <c r="C750" s="98"/>
      <c r="D750" s="99"/>
    </row>
    <row r="751" spans="1:4" ht="23.25" x14ac:dyDescent="0.25">
      <c r="A751" s="96"/>
      <c r="B751" s="97"/>
      <c r="C751" s="98"/>
      <c r="D751" s="99"/>
    </row>
    <row r="752" spans="1:4" ht="23.25" x14ac:dyDescent="0.25">
      <c r="A752" s="96"/>
      <c r="B752" s="97"/>
      <c r="C752" s="98"/>
      <c r="D752" s="99"/>
    </row>
    <row r="753" spans="1:4" ht="23.25" x14ac:dyDescent="0.25">
      <c r="A753" s="96"/>
      <c r="B753" s="97"/>
      <c r="C753" s="98"/>
      <c r="D753" s="99"/>
    </row>
    <row r="754" spans="1:4" ht="23.25" x14ac:dyDescent="0.25">
      <c r="A754" s="96"/>
      <c r="B754" s="97"/>
      <c r="C754" s="98"/>
      <c r="D754" s="99"/>
    </row>
    <row r="755" spans="1:4" ht="23.25" x14ac:dyDescent="0.25">
      <c r="A755" s="96"/>
      <c r="B755" s="97"/>
      <c r="C755" s="98"/>
      <c r="D755" s="99"/>
    </row>
    <row r="756" spans="1:4" ht="23.25" x14ac:dyDescent="0.25">
      <c r="A756" s="96"/>
      <c r="B756" s="97"/>
      <c r="C756" s="98"/>
      <c r="D756" s="99"/>
    </row>
    <row r="757" spans="1:4" ht="23.25" x14ac:dyDescent="0.25">
      <c r="A757" s="96"/>
      <c r="B757" s="97"/>
      <c r="C757" s="98"/>
      <c r="D757" s="99"/>
    </row>
    <row r="758" spans="1:4" ht="23.25" x14ac:dyDescent="0.25">
      <c r="A758" s="96"/>
      <c r="B758" s="97"/>
      <c r="C758" s="98"/>
      <c r="D758" s="99"/>
    </row>
    <row r="759" spans="1:4" ht="23.25" x14ac:dyDescent="0.25">
      <c r="A759" s="96"/>
      <c r="B759" s="97"/>
      <c r="C759" s="98"/>
      <c r="D759" s="99"/>
    </row>
    <row r="760" spans="1:4" ht="23.25" x14ac:dyDescent="0.25">
      <c r="A760" s="96"/>
      <c r="B760" s="97"/>
      <c r="C760" s="98"/>
      <c r="D760" s="99"/>
    </row>
    <row r="761" spans="1:4" ht="23.25" x14ac:dyDescent="0.25">
      <c r="A761" s="96"/>
      <c r="B761" s="97"/>
      <c r="C761" s="98"/>
      <c r="D761" s="99"/>
    </row>
    <row r="762" spans="1:4" ht="23.25" x14ac:dyDescent="0.25">
      <c r="A762" s="96"/>
      <c r="B762" s="97"/>
      <c r="C762" s="98"/>
      <c r="D762" s="99"/>
    </row>
    <row r="763" spans="1:4" ht="23.25" x14ac:dyDescent="0.25">
      <c r="A763" s="96"/>
      <c r="B763" s="97"/>
      <c r="C763" s="98"/>
      <c r="D763" s="99"/>
    </row>
    <row r="764" spans="1:4" ht="23.25" x14ac:dyDescent="0.25">
      <c r="A764" s="96"/>
      <c r="B764" s="97"/>
      <c r="C764" s="98"/>
      <c r="D764" s="99"/>
    </row>
    <row r="765" spans="1:4" ht="23.25" x14ac:dyDescent="0.25">
      <c r="A765" s="96"/>
      <c r="B765" s="97"/>
      <c r="C765" s="98"/>
      <c r="D765" s="99"/>
    </row>
    <row r="766" spans="1:4" ht="23.25" x14ac:dyDescent="0.25">
      <c r="A766" s="96"/>
      <c r="B766" s="97"/>
      <c r="C766" s="98"/>
      <c r="D766" s="99"/>
    </row>
    <row r="767" spans="1:4" ht="23.25" x14ac:dyDescent="0.25">
      <c r="A767" s="96"/>
      <c r="B767" s="97"/>
      <c r="C767" s="98"/>
      <c r="D767" s="99"/>
    </row>
    <row r="768" spans="1:4" ht="23.25" x14ac:dyDescent="0.25">
      <c r="A768" s="96"/>
      <c r="B768" s="97"/>
      <c r="C768" s="98"/>
      <c r="D768" s="99"/>
    </row>
    <row r="769" spans="1:4" ht="23.25" x14ac:dyDescent="0.25">
      <c r="A769" s="96"/>
      <c r="B769" s="97"/>
      <c r="C769" s="98"/>
      <c r="D769" s="99"/>
    </row>
    <row r="770" spans="1:4" ht="23.25" x14ac:dyDescent="0.25">
      <c r="A770" s="96"/>
      <c r="B770" s="97"/>
      <c r="C770" s="98"/>
      <c r="D770" s="99"/>
    </row>
    <row r="771" spans="1:4" ht="23.25" x14ac:dyDescent="0.25">
      <c r="A771" s="96"/>
      <c r="B771" s="97"/>
      <c r="C771" s="98"/>
      <c r="D771" s="99"/>
    </row>
    <row r="772" spans="1:4" ht="23.25" x14ac:dyDescent="0.25">
      <c r="A772" s="96"/>
      <c r="B772" s="97"/>
      <c r="C772" s="98"/>
      <c r="D772" s="99"/>
    </row>
    <row r="773" spans="1:4" ht="23.25" x14ac:dyDescent="0.25">
      <c r="A773" s="96"/>
      <c r="B773" s="97"/>
      <c r="C773" s="98"/>
      <c r="D773" s="99"/>
    </row>
    <row r="774" spans="1:4" ht="23.25" x14ac:dyDescent="0.25">
      <c r="A774" s="96"/>
      <c r="B774" s="97"/>
      <c r="C774" s="98"/>
      <c r="D774" s="99"/>
    </row>
    <row r="775" spans="1:4" ht="23.25" x14ac:dyDescent="0.25">
      <c r="A775" s="96"/>
      <c r="B775" s="97"/>
      <c r="C775" s="98"/>
      <c r="D775" s="99"/>
    </row>
    <row r="776" spans="1:4" ht="23.25" x14ac:dyDescent="0.25">
      <c r="A776" s="96"/>
      <c r="B776" s="97"/>
      <c r="C776" s="98"/>
      <c r="D776" s="99"/>
    </row>
    <row r="777" spans="1:4" ht="23.25" x14ac:dyDescent="0.25">
      <c r="A777" s="96"/>
      <c r="B777" s="97"/>
      <c r="C777" s="98"/>
      <c r="D777" s="99"/>
    </row>
    <row r="778" spans="1:4" ht="23.25" x14ac:dyDescent="0.25">
      <c r="A778" s="96"/>
      <c r="B778" s="97"/>
      <c r="C778" s="98"/>
      <c r="D778" s="99"/>
    </row>
    <row r="779" spans="1:4" ht="23.25" x14ac:dyDescent="0.25">
      <c r="A779" s="96"/>
      <c r="B779" s="97"/>
      <c r="C779" s="98"/>
      <c r="D779" s="99"/>
    </row>
    <row r="780" spans="1:4" ht="23.25" x14ac:dyDescent="0.25">
      <c r="A780" s="96"/>
      <c r="B780" s="97"/>
      <c r="C780" s="98"/>
      <c r="D780" s="99"/>
    </row>
    <row r="781" spans="1:4" ht="23.25" x14ac:dyDescent="0.25">
      <c r="A781" s="96"/>
      <c r="B781" s="97"/>
      <c r="C781" s="98"/>
      <c r="D781" s="99"/>
    </row>
    <row r="782" spans="1:4" ht="23.25" x14ac:dyDescent="0.25">
      <c r="A782" s="96"/>
      <c r="B782" s="97"/>
      <c r="C782" s="98"/>
      <c r="D782" s="99"/>
    </row>
    <row r="783" spans="1:4" ht="23.25" x14ac:dyDescent="0.25">
      <c r="A783" s="96"/>
      <c r="B783" s="97"/>
      <c r="C783" s="98"/>
      <c r="D783" s="99"/>
    </row>
    <row r="784" spans="1:4" ht="23.25" x14ac:dyDescent="0.25">
      <c r="A784" s="96"/>
      <c r="B784" s="97"/>
      <c r="C784" s="98"/>
      <c r="D784" s="99"/>
    </row>
    <row r="785" spans="1:4" ht="23.25" x14ac:dyDescent="0.25">
      <c r="A785" s="96"/>
      <c r="B785" s="97"/>
      <c r="C785" s="98"/>
      <c r="D785" s="99"/>
    </row>
    <row r="786" spans="1:4" ht="23.25" x14ac:dyDescent="0.25">
      <c r="A786" s="96"/>
      <c r="B786" s="97"/>
      <c r="C786" s="98"/>
      <c r="D786" s="99"/>
    </row>
    <row r="787" spans="1:4" ht="23.25" x14ac:dyDescent="0.25">
      <c r="A787" s="96"/>
      <c r="B787" s="97"/>
      <c r="C787" s="98"/>
      <c r="D787" s="99"/>
    </row>
    <row r="788" spans="1:4" ht="23.25" x14ac:dyDescent="0.25">
      <c r="A788" s="96"/>
      <c r="B788" s="97"/>
      <c r="C788" s="98"/>
      <c r="D788" s="99"/>
    </row>
    <row r="789" spans="1:4" ht="23.25" x14ac:dyDescent="0.25">
      <c r="A789" s="96"/>
      <c r="B789" s="97"/>
      <c r="C789" s="98"/>
      <c r="D789" s="99"/>
    </row>
    <row r="790" spans="1:4" ht="23.25" x14ac:dyDescent="0.25">
      <c r="A790" s="96"/>
      <c r="B790" s="97"/>
      <c r="C790" s="98"/>
      <c r="D790" s="99"/>
    </row>
    <row r="791" spans="1:4" ht="23.25" x14ac:dyDescent="0.25">
      <c r="A791" s="96"/>
      <c r="B791" s="97"/>
      <c r="C791" s="98"/>
      <c r="D791" s="99"/>
    </row>
    <row r="792" spans="1:4" ht="23.25" x14ac:dyDescent="0.25">
      <c r="A792" s="96"/>
      <c r="B792" s="97"/>
      <c r="C792" s="98"/>
      <c r="D792" s="99"/>
    </row>
    <row r="793" spans="1:4" ht="23.25" x14ac:dyDescent="0.25">
      <c r="A793" s="96"/>
      <c r="B793" s="97"/>
      <c r="C793" s="98"/>
      <c r="D793" s="99"/>
    </row>
    <row r="794" spans="1:4" ht="23.25" x14ac:dyDescent="0.25">
      <c r="A794" s="96"/>
      <c r="B794" s="97"/>
      <c r="C794" s="98"/>
      <c r="D794" s="99"/>
    </row>
    <row r="795" spans="1:4" ht="23.25" x14ac:dyDescent="0.25">
      <c r="A795" s="96"/>
      <c r="B795" s="97"/>
      <c r="C795" s="98"/>
      <c r="D795" s="99"/>
    </row>
    <row r="796" spans="1:4" ht="23.25" x14ac:dyDescent="0.25">
      <c r="A796" s="96"/>
      <c r="B796" s="97"/>
      <c r="C796" s="98"/>
      <c r="D796" s="99"/>
    </row>
    <row r="797" spans="1:4" ht="23.25" x14ac:dyDescent="0.25">
      <c r="A797" s="96"/>
      <c r="B797" s="97"/>
      <c r="C797" s="98"/>
      <c r="D797" s="99"/>
    </row>
    <row r="798" spans="1:4" ht="23.25" x14ac:dyDescent="0.25">
      <c r="A798" s="96"/>
      <c r="B798" s="97"/>
      <c r="C798" s="98"/>
      <c r="D798" s="99"/>
    </row>
    <row r="799" spans="1:4" ht="23.25" x14ac:dyDescent="0.25">
      <c r="A799" s="96"/>
      <c r="B799" s="97"/>
      <c r="C799" s="98"/>
      <c r="D799" s="99"/>
    </row>
    <row r="800" spans="1:4" ht="23.25" x14ac:dyDescent="0.25">
      <c r="A800" s="96"/>
      <c r="B800" s="97"/>
      <c r="C800" s="98"/>
      <c r="D800" s="99"/>
    </row>
    <row r="801" spans="1:4" ht="23.25" x14ac:dyDescent="0.25">
      <c r="A801" s="96"/>
      <c r="B801" s="97"/>
      <c r="C801" s="98"/>
      <c r="D801" s="99"/>
    </row>
    <row r="802" spans="1:4" ht="23.25" x14ac:dyDescent="0.25">
      <c r="A802" s="96"/>
      <c r="B802" s="97"/>
      <c r="C802" s="98"/>
      <c r="D802" s="99"/>
    </row>
    <row r="803" spans="1:4" ht="23.25" x14ac:dyDescent="0.25">
      <c r="A803" s="96"/>
      <c r="B803" s="97"/>
      <c r="C803" s="98"/>
      <c r="D803" s="99"/>
    </row>
    <row r="804" spans="1:4" ht="23.25" x14ac:dyDescent="0.25">
      <c r="A804" s="96"/>
      <c r="B804" s="97"/>
      <c r="C804" s="98"/>
      <c r="D804" s="99"/>
    </row>
    <row r="805" spans="1:4" ht="23.25" x14ac:dyDescent="0.25">
      <c r="A805" s="96"/>
      <c r="B805" s="97"/>
      <c r="C805" s="98"/>
      <c r="D805" s="99"/>
    </row>
    <row r="806" spans="1:4" ht="23.25" x14ac:dyDescent="0.25">
      <c r="A806" s="96"/>
      <c r="B806" s="97"/>
      <c r="C806" s="98"/>
      <c r="D806" s="99"/>
    </row>
    <row r="807" spans="1:4" ht="23.25" x14ac:dyDescent="0.25">
      <c r="A807" s="96"/>
      <c r="B807" s="97"/>
      <c r="C807" s="98"/>
      <c r="D807" s="99"/>
    </row>
    <row r="808" spans="1:4" ht="23.25" x14ac:dyDescent="0.25">
      <c r="A808" s="96"/>
      <c r="B808" s="97"/>
      <c r="C808" s="98"/>
      <c r="D808" s="99"/>
    </row>
    <row r="809" spans="1:4" ht="23.25" x14ac:dyDescent="0.25">
      <c r="A809" s="96"/>
      <c r="B809" s="97"/>
      <c r="C809" s="98"/>
      <c r="D809" s="99"/>
    </row>
    <row r="810" spans="1:4" ht="23.25" x14ac:dyDescent="0.25">
      <c r="A810" s="96"/>
      <c r="B810" s="97"/>
      <c r="C810" s="98"/>
      <c r="D810" s="99"/>
    </row>
    <row r="811" spans="1:4" ht="23.25" x14ac:dyDescent="0.25">
      <c r="A811" s="96"/>
      <c r="B811" s="97"/>
      <c r="C811" s="98"/>
      <c r="D811" s="99"/>
    </row>
    <row r="812" spans="1:4" ht="23.25" x14ac:dyDescent="0.25">
      <c r="A812" s="96"/>
      <c r="B812" s="97"/>
      <c r="C812" s="98"/>
      <c r="D812" s="99"/>
    </row>
    <row r="813" spans="1:4" ht="23.25" x14ac:dyDescent="0.25">
      <c r="A813" s="96"/>
      <c r="B813" s="97"/>
      <c r="C813" s="98"/>
      <c r="D813" s="99"/>
    </row>
    <row r="814" spans="1:4" ht="23.25" x14ac:dyDescent="0.25">
      <c r="A814" s="96"/>
      <c r="B814" s="97"/>
      <c r="C814" s="98"/>
      <c r="D814" s="99"/>
    </row>
    <row r="815" spans="1:4" ht="23.25" x14ac:dyDescent="0.25">
      <c r="A815" s="96"/>
      <c r="B815" s="97"/>
      <c r="C815" s="98"/>
      <c r="D815" s="99"/>
    </row>
    <row r="816" spans="1:4" ht="23.25" x14ac:dyDescent="0.25">
      <c r="A816" s="96"/>
      <c r="B816" s="97"/>
      <c r="C816" s="98"/>
      <c r="D816" s="99"/>
    </row>
    <row r="817" spans="1:4" ht="23.25" x14ac:dyDescent="0.25">
      <c r="A817" s="96"/>
      <c r="B817" s="97"/>
      <c r="C817" s="98"/>
      <c r="D817" s="99"/>
    </row>
    <row r="818" spans="1:4" ht="23.25" x14ac:dyDescent="0.25">
      <c r="A818" s="96"/>
      <c r="B818" s="97"/>
      <c r="C818" s="98"/>
      <c r="D818" s="99"/>
    </row>
    <row r="819" spans="1:4" ht="23.25" x14ac:dyDescent="0.25">
      <c r="A819" s="96"/>
      <c r="B819" s="97"/>
      <c r="C819" s="98"/>
      <c r="D819" s="99"/>
    </row>
    <row r="820" spans="1:4" ht="23.25" x14ac:dyDescent="0.25">
      <c r="A820" s="96"/>
      <c r="B820" s="97"/>
      <c r="C820" s="98"/>
      <c r="D820" s="99"/>
    </row>
    <row r="821" spans="1:4" ht="23.25" x14ac:dyDescent="0.25">
      <c r="A821" s="96"/>
      <c r="B821" s="97"/>
      <c r="C821" s="98"/>
      <c r="D821" s="99"/>
    </row>
    <row r="822" spans="1:4" ht="23.25" x14ac:dyDescent="0.25">
      <c r="A822" s="96"/>
      <c r="B822" s="97"/>
      <c r="C822" s="98"/>
      <c r="D822" s="99"/>
    </row>
    <row r="823" spans="1:4" ht="23.25" x14ac:dyDescent="0.25">
      <c r="A823" s="96"/>
      <c r="B823" s="97"/>
      <c r="C823" s="98"/>
      <c r="D823" s="99"/>
    </row>
    <row r="824" spans="1:4" ht="23.25" x14ac:dyDescent="0.25">
      <c r="A824" s="96"/>
      <c r="B824" s="97"/>
      <c r="C824" s="98"/>
      <c r="D824" s="99"/>
    </row>
    <row r="825" spans="1:4" ht="23.25" x14ac:dyDescent="0.25">
      <c r="A825" s="96"/>
      <c r="B825" s="97"/>
      <c r="C825" s="98"/>
      <c r="D825" s="99"/>
    </row>
    <row r="826" spans="1:4" ht="23.25" x14ac:dyDescent="0.25">
      <c r="A826" s="96"/>
      <c r="B826" s="97"/>
      <c r="C826" s="98"/>
      <c r="D826" s="99"/>
    </row>
    <row r="827" spans="1:4" ht="23.25" x14ac:dyDescent="0.25">
      <c r="A827" s="96"/>
      <c r="B827" s="97"/>
      <c r="C827" s="98"/>
      <c r="D827" s="99"/>
    </row>
    <row r="828" spans="1:4" ht="23.25" x14ac:dyDescent="0.25">
      <c r="A828" s="96"/>
      <c r="B828" s="97"/>
      <c r="C828" s="98"/>
      <c r="D828" s="99"/>
    </row>
    <row r="829" spans="1:4" ht="23.25" x14ac:dyDescent="0.25">
      <c r="A829" s="96"/>
      <c r="B829" s="97"/>
      <c r="C829" s="98"/>
      <c r="D829" s="99"/>
    </row>
    <row r="830" spans="1:4" ht="23.25" x14ac:dyDescent="0.25">
      <c r="A830" s="96"/>
      <c r="B830" s="97"/>
      <c r="C830" s="98"/>
      <c r="D830" s="99"/>
    </row>
    <row r="831" spans="1:4" ht="23.25" x14ac:dyDescent="0.25">
      <c r="A831" s="96"/>
      <c r="B831" s="97"/>
      <c r="C831" s="98"/>
      <c r="D831" s="99"/>
    </row>
    <row r="832" spans="1:4" ht="23.25" x14ac:dyDescent="0.25">
      <c r="A832" s="96"/>
      <c r="B832" s="97"/>
      <c r="C832" s="98"/>
      <c r="D832" s="99"/>
    </row>
    <row r="833" spans="1:4" ht="23.25" x14ac:dyDescent="0.25">
      <c r="A833" s="96"/>
      <c r="B833" s="97"/>
      <c r="C833" s="98"/>
      <c r="D833" s="99"/>
    </row>
    <row r="834" spans="1:4" ht="23.25" x14ac:dyDescent="0.25">
      <c r="A834" s="96"/>
      <c r="B834" s="97"/>
      <c r="C834" s="98"/>
      <c r="D834" s="99"/>
    </row>
    <row r="835" spans="1:4" ht="23.25" x14ac:dyDescent="0.25">
      <c r="A835" s="96"/>
      <c r="B835" s="97"/>
      <c r="C835" s="98"/>
      <c r="D835" s="99"/>
    </row>
    <row r="836" spans="1:4" ht="23.25" x14ac:dyDescent="0.25">
      <c r="A836" s="96"/>
      <c r="B836" s="97"/>
      <c r="C836" s="98"/>
      <c r="D836" s="99"/>
    </row>
    <row r="837" spans="1:4" ht="23.25" x14ac:dyDescent="0.25">
      <c r="A837" s="96"/>
      <c r="B837" s="97"/>
      <c r="C837" s="98"/>
      <c r="D837" s="99"/>
    </row>
    <row r="838" spans="1:4" ht="23.25" x14ac:dyDescent="0.25">
      <c r="A838" s="96"/>
      <c r="B838" s="97"/>
      <c r="C838" s="98"/>
      <c r="D838" s="99"/>
    </row>
    <row r="839" spans="1:4" ht="23.25" x14ac:dyDescent="0.25">
      <c r="A839" s="96"/>
      <c r="B839" s="97"/>
      <c r="C839" s="98"/>
      <c r="D839" s="99"/>
    </row>
    <row r="840" spans="1:4" ht="23.25" x14ac:dyDescent="0.25">
      <c r="A840" s="96"/>
      <c r="B840" s="97"/>
      <c r="C840" s="98"/>
      <c r="D840" s="99"/>
    </row>
    <row r="841" spans="1:4" ht="23.25" x14ac:dyDescent="0.25">
      <c r="A841" s="96"/>
      <c r="B841" s="97"/>
      <c r="C841" s="98"/>
      <c r="D841" s="99"/>
    </row>
    <row r="842" spans="1:4" ht="23.25" x14ac:dyDescent="0.25">
      <c r="A842" s="96"/>
      <c r="B842" s="97"/>
      <c r="C842" s="98"/>
      <c r="D842" s="99"/>
    </row>
    <row r="843" spans="1:4" ht="23.25" x14ac:dyDescent="0.25">
      <c r="A843" s="96"/>
      <c r="B843" s="97"/>
      <c r="C843" s="98"/>
      <c r="D843" s="99"/>
    </row>
    <row r="844" spans="1:4" ht="23.25" x14ac:dyDescent="0.25">
      <c r="A844" s="96"/>
      <c r="B844" s="97"/>
      <c r="C844" s="98"/>
      <c r="D844" s="99"/>
    </row>
    <row r="845" spans="1:4" ht="23.25" x14ac:dyDescent="0.25">
      <c r="A845" s="96"/>
      <c r="B845" s="97"/>
      <c r="C845" s="98"/>
      <c r="D845" s="99"/>
    </row>
    <row r="846" spans="1:4" ht="23.25" x14ac:dyDescent="0.25">
      <c r="A846" s="96"/>
      <c r="B846" s="97"/>
      <c r="C846" s="98"/>
      <c r="D846" s="99"/>
    </row>
    <row r="847" spans="1:4" ht="23.25" x14ac:dyDescent="0.25">
      <c r="A847" s="96"/>
      <c r="B847" s="97"/>
      <c r="C847" s="98"/>
      <c r="D847" s="99"/>
    </row>
    <row r="848" spans="1:4" ht="23.25" x14ac:dyDescent="0.25">
      <c r="A848" s="96"/>
      <c r="B848" s="97"/>
      <c r="C848" s="98"/>
      <c r="D848" s="99"/>
    </row>
    <row r="849" spans="1:4" ht="23.25" x14ac:dyDescent="0.25">
      <c r="A849" s="96"/>
      <c r="B849" s="97"/>
      <c r="C849" s="98"/>
      <c r="D849" s="99"/>
    </row>
    <row r="850" spans="1:4" ht="23.25" x14ac:dyDescent="0.25">
      <c r="A850" s="96"/>
      <c r="B850" s="97"/>
      <c r="C850" s="98"/>
      <c r="D850" s="99"/>
    </row>
    <row r="851" spans="1:4" ht="23.25" x14ac:dyDescent="0.25">
      <c r="A851" s="96"/>
      <c r="B851" s="97"/>
      <c r="C851" s="98"/>
      <c r="D851" s="99"/>
    </row>
    <row r="852" spans="1:4" ht="23.25" x14ac:dyDescent="0.25">
      <c r="A852" s="96"/>
      <c r="B852" s="97"/>
      <c r="C852" s="98"/>
      <c r="D852" s="99"/>
    </row>
    <row r="853" spans="1:4" ht="23.25" x14ac:dyDescent="0.25">
      <c r="A853" s="96"/>
      <c r="B853" s="97"/>
      <c r="C853" s="98"/>
      <c r="D853" s="99"/>
    </row>
    <row r="854" spans="1:4" ht="23.25" x14ac:dyDescent="0.25">
      <c r="A854" s="96"/>
      <c r="B854" s="97"/>
      <c r="C854" s="98"/>
      <c r="D854" s="99"/>
    </row>
    <row r="855" spans="1:4" ht="23.25" x14ac:dyDescent="0.25">
      <c r="A855" s="96"/>
      <c r="B855" s="97"/>
      <c r="C855" s="98"/>
      <c r="D855" s="99"/>
    </row>
    <row r="856" spans="1:4" ht="23.25" x14ac:dyDescent="0.25">
      <c r="A856" s="96"/>
      <c r="B856" s="97"/>
      <c r="C856" s="98"/>
      <c r="D856" s="99"/>
    </row>
    <row r="857" spans="1:4" ht="23.25" x14ac:dyDescent="0.25">
      <c r="A857" s="96"/>
      <c r="B857" s="97"/>
      <c r="C857" s="98"/>
      <c r="D857" s="99"/>
    </row>
    <row r="858" spans="1:4" ht="23.25" x14ac:dyDescent="0.25">
      <c r="A858" s="96"/>
      <c r="B858" s="97"/>
      <c r="C858" s="98"/>
      <c r="D858" s="99"/>
    </row>
    <row r="859" spans="1:4" ht="23.25" x14ac:dyDescent="0.25">
      <c r="A859" s="96"/>
      <c r="B859" s="97"/>
      <c r="C859" s="98"/>
      <c r="D859" s="99"/>
    </row>
    <row r="860" spans="1:4" ht="23.25" x14ac:dyDescent="0.25">
      <c r="A860" s="96"/>
      <c r="B860" s="97"/>
      <c r="C860" s="98"/>
      <c r="D860" s="99"/>
    </row>
    <row r="861" spans="1:4" ht="23.25" x14ac:dyDescent="0.25">
      <c r="A861" s="96"/>
      <c r="B861" s="97"/>
      <c r="C861" s="98"/>
      <c r="D861" s="99"/>
    </row>
    <row r="862" spans="1:4" ht="23.25" x14ac:dyDescent="0.25">
      <c r="A862" s="96"/>
      <c r="B862" s="97"/>
      <c r="C862" s="98"/>
      <c r="D862" s="99"/>
    </row>
    <row r="863" spans="1:4" ht="23.25" x14ac:dyDescent="0.25">
      <c r="A863" s="96"/>
      <c r="B863" s="97"/>
      <c r="C863" s="98"/>
      <c r="D863" s="99"/>
    </row>
    <row r="864" spans="1:4" ht="23.25" x14ac:dyDescent="0.25">
      <c r="A864" s="96"/>
      <c r="B864" s="97"/>
      <c r="C864" s="98"/>
      <c r="D864" s="99"/>
    </row>
    <row r="865" spans="1:4" ht="23.25" x14ac:dyDescent="0.25">
      <c r="A865" s="96"/>
      <c r="B865" s="97"/>
      <c r="C865" s="98"/>
      <c r="D865" s="99"/>
    </row>
    <row r="866" spans="1:4" ht="23.25" x14ac:dyDescent="0.25">
      <c r="A866" s="96"/>
      <c r="B866" s="97"/>
      <c r="C866" s="98"/>
      <c r="D866" s="99"/>
    </row>
    <row r="867" spans="1:4" ht="23.25" x14ac:dyDescent="0.25">
      <c r="A867" s="96"/>
      <c r="B867" s="97"/>
      <c r="C867" s="98"/>
      <c r="D867" s="99"/>
    </row>
    <row r="868" spans="1:4" ht="23.25" x14ac:dyDescent="0.25">
      <c r="A868" s="96"/>
      <c r="B868" s="97"/>
      <c r="C868" s="98"/>
      <c r="D868" s="99"/>
    </row>
    <row r="869" spans="1:4" ht="23.25" x14ac:dyDescent="0.25">
      <c r="A869" s="96"/>
      <c r="B869" s="97"/>
      <c r="C869" s="98"/>
      <c r="D869" s="99"/>
    </row>
    <row r="870" spans="1:4" ht="23.25" x14ac:dyDescent="0.25">
      <c r="A870" s="96"/>
      <c r="B870" s="97"/>
      <c r="C870" s="98"/>
      <c r="D870" s="99"/>
    </row>
    <row r="871" spans="1:4" ht="23.25" x14ac:dyDescent="0.25">
      <c r="A871" s="96"/>
      <c r="B871" s="97"/>
      <c r="C871" s="98"/>
      <c r="D871" s="99"/>
    </row>
    <row r="872" spans="1:4" ht="23.25" x14ac:dyDescent="0.25">
      <c r="A872" s="96"/>
      <c r="B872" s="97"/>
      <c r="C872" s="98"/>
      <c r="D872" s="99"/>
    </row>
    <row r="873" spans="1:4" ht="23.25" x14ac:dyDescent="0.25">
      <c r="A873" s="96"/>
      <c r="B873" s="97"/>
      <c r="C873" s="98"/>
      <c r="D873" s="99"/>
    </row>
    <row r="874" spans="1:4" ht="23.25" x14ac:dyDescent="0.25">
      <c r="A874" s="96"/>
      <c r="B874" s="97"/>
      <c r="C874" s="98"/>
      <c r="D874" s="99"/>
    </row>
    <row r="875" spans="1:4" ht="23.25" x14ac:dyDescent="0.25">
      <c r="A875" s="96"/>
      <c r="B875" s="97"/>
      <c r="C875" s="98"/>
      <c r="D875" s="99"/>
    </row>
    <row r="876" spans="1:4" ht="23.25" x14ac:dyDescent="0.25">
      <c r="A876" s="96"/>
      <c r="B876" s="97"/>
      <c r="C876" s="98"/>
      <c r="D876" s="99"/>
    </row>
    <row r="877" spans="1:4" ht="23.25" x14ac:dyDescent="0.25">
      <c r="A877" s="96"/>
      <c r="B877" s="97"/>
      <c r="C877" s="98"/>
      <c r="D877" s="99"/>
    </row>
    <row r="878" spans="1:4" ht="23.25" x14ac:dyDescent="0.25">
      <c r="A878" s="96"/>
      <c r="B878" s="97"/>
      <c r="C878" s="98"/>
      <c r="D878" s="99"/>
    </row>
    <row r="879" spans="1:4" ht="23.25" x14ac:dyDescent="0.25">
      <c r="A879" s="96"/>
      <c r="B879" s="97"/>
      <c r="C879" s="98"/>
      <c r="D879" s="99"/>
    </row>
    <row r="880" spans="1:4" ht="23.25" x14ac:dyDescent="0.25">
      <c r="A880" s="96"/>
      <c r="B880" s="97"/>
      <c r="C880" s="98"/>
      <c r="D880" s="99"/>
    </row>
    <row r="881" spans="1:4" ht="23.25" x14ac:dyDescent="0.25">
      <c r="A881" s="96"/>
      <c r="B881" s="97"/>
      <c r="C881" s="98"/>
      <c r="D881" s="99"/>
    </row>
    <row r="882" spans="1:4" ht="23.25" x14ac:dyDescent="0.25">
      <c r="A882" s="96"/>
      <c r="B882" s="97"/>
      <c r="C882" s="98"/>
      <c r="D882" s="99"/>
    </row>
    <row r="883" spans="1:4" ht="23.25" x14ac:dyDescent="0.25">
      <c r="A883" s="96"/>
      <c r="B883" s="97"/>
      <c r="C883" s="98"/>
      <c r="D883" s="99"/>
    </row>
    <row r="884" spans="1:4" ht="23.25" x14ac:dyDescent="0.25">
      <c r="A884" s="96"/>
      <c r="B884" s="97"/>
      <c r="C884" s="98"/>
      <c r="D884" s="99"/>
    </row>
    <row r="885" spans="1:4" ht="23.25" x14ac:dyDescent="0.25">
      <c r="A885" s="96"/>
      <c r="B885" s="97"/>
      <c r="C885" s="98"/>
      <c r="D885" s="99"/>
    </row>
    <row r="886" spans="1:4" ht="23.25" x14ac:dyDescent="0.25">
      <c r="A886" s="96"/>
      <c r="B886" s="97"/>
      <c r="C886" s="98"/>
      <c r="D886" s="99"/>
    </row>
    <row r="887" spans="1:4" ht="23.25" x14ac:dyDescent="0.25">
      <c r="A887" s="96"/>
      <c r="B887" s="97"/>
      <c r="C887" s="98"/>
      <c r="D887" s="99"/>
    </row>
    <row r="888" spans="1:4" ht="23.25" x14ac:dyDescent="0.25">
      <c r="A888" s="96"/>
      <c r="B888" s="97"/>
      <c r="C888" s="98"/>
      <c r="D888" s="99"/>
    </row>
    <row r="889" spans="1:4" ht="23.25" x14ac:dyDescent="0.25">
      <c r="A889" s="96"/>
      <c r="B889" s="97"/>
      <c r="C889" s="98"/>
      <c r="D889" s="99"/>
    </row>
    <row r="890" spans="1:4" ht="23.25" x14ac:dyDescent="0.25">
      <c r="A890" s="96"/>
      <c r="B890" s="97"/>
      <c r="C890" s="98"/>
      <c r="D890" s="99"/>
    </row>
    <row r="891" spans="1:4" ht="23.25" x14ac:dyDescent="0.25">
      <c r="A891" s="96"/>
      <c r="B891" s="97"/>
      <c r="C891" s="98"/>
      <c r="D891" s="99"/>
    </row>
    <row r="892" spans="1:4" ht="23.25" x14ac:dyDescent="0.25">
      <c r="A892" s="96"/>
      <c r="B892" s="97"/>
      <c r="C892" s="98"/>
      <c r="D892" s="99"/>
    </row>
    <row r="893" spans="1:4" ht="23.25" x14ac:dyDescent="0.25">
      <c r="A893" s="96"/>
      <c r="B893" s="97"/>
      <c r="C893" s="98"/>
      <c r="D893" s="99"/>
    </row>
    <row r="894" spans="1:4" ht="23.25" x14ac:dyDescent="0.25">
      <c r="A894" s="96"/>
      <c r="B894" s="97"/>
      <c r="C894" s="98"/>
      <c r="D894" s="99"/>
    </row>
    <row r="895" spans="1:4" ht="23.25" x14ac:dyDescent="0.25">
      <c r="A895" s="96"/>
      <c r="B895" s="97"/>
      <c r="C895" s="98"/>
      <c r="D895" s="99"/>
    </row>
    <row r="896" spans="1:4" ht="23.25" x14ac:dyDescent="0.25">
      <c r="A896" s="96"/>
      <c r="B896" s="97"/>
      <c r="C896" s="98"/>
      <c r="D896" s="99"/>
    </row>
    <row r="897" spans="1:4" ht="23.25" x14ac:dyDescent="0.25">
      <c r="A897" s="96"/>
      <c r="B897" s="97"/>
      <c r="C897" s="98"/>
      <c r="D897" s="99"/>
    </row>
    <row r="898" spans="1:4" ht="23.25" x14ac:dyDescent="0.25">
      <c r="A898" s="96"/>
      <c r="B898" s="97"/>
      <c r="C898" s="98"/>
      <c r="D898" s="99"/>
    </row>
    <row r="899" spans="1:4" ht="23.25" x14ac:dyDescent="0.25">
      <c r="A899" s="96"/>
      <c r="B899" s="97"/>
      <c r="C899" s="98"/>
      <c r="D899" s="99"/>
    </row>
    <row r="900" spans="1:4" ht="23.25" x14ac:dyDescent="0.25">
      <c r="A900" s="96"/>
      <c r="B900" s="97"/>
      <c r="C900" s="98"/>
      <c r="D900" s="99"/>
    </row>
    <row r="901" spans="1:4" ht="23.25" x14ac:dyDescent="0.25">
      <c r="A901" s="96"/>
      <c r="B901" s="97"/>
      <c r="C901" s="98"/>
      <c r="D901" s="99"/>
    </row>
    <row r="902" spans="1:4" ht="23.25" x14ac:dyDescent="0.25">
      <c r="A902" s="96"/>
      <c r="B902" s="97"/>
      <c r="C902" s="98"/>
      <c r="D902" s="99"/>
    </row>
    <row r="903" spans="1:4" ht="23.25" x14ac:dyDescent="0.25">
      <c r="A903" s="96"/>
      <c r="B903" s="97"/>
      <c r="C903" s="98"/>
      <c r="D903" s="99"/>
    </row>
    <row r="904" spans="1:4" ht="23.25" x14ac:dyDescent="0.25">
      <c r="A904" s="96"/>
      <c r="B904" s="97"/>
      <c r="C904" s="98"/>
      <c r="D904" s="99"/>
    </row>
    <row r="905" spans="1:4" ht="23.25" x14ac:dyDescent="0.25">
      <c r="A905" s="96"/>
      <c r="B905" s="97"/>
      <c r="C905" s="98"/>
      <c r="D905" s="99"/>
    </row>
    <row r="906" spans="1:4" ht="23.25" x14ac:dyDescent="0.25">
      <c r="A906" s="96"/>
      <c r="B906" s="97"/>
      <c r="C906" s="98"/>
      <c r="D906" s="99"/>
    </row>
    <row r="907" spans="1:4" ht="23.25" x14ac:dyDescent="0.25">
      <c r="A907" s="96"/>
      <c r="B907" s="97"/>
      <c r="C907" s="98"/>
      <c r="D907" s="99"/>
    </row>
    <row r="908" spans="1:4" ht="23.25" x14ac:dyDescent="0.25">
      <c r="A908" s="96"/>
      <c r="B908" s="97"/>
      <c r="C908" s="98"/>
      <c r="D908" s="99"/>
    </row>
    <row r="909" spans="1:4" ht="23.25" x14ac:dyDescent="0.25">
      <c r="A909" s="96"/>
      <c r="B909" s="97"/>
      <c r="C909" s="98"/>
      <c r="D909" s="99"/>
    </row>
    <row r="910" spans="1:4" ht="23.25" x14ac:dyDescent="0.25">
      <c r="A910" s="96"/>
      <c r="B910" s="97"/>
      <c r="C910" s="98"/>
      <c r="D910" s="99"/>
    </row>
    <row r="911" spans="1:4" ht="23.25" x14ac:dyDescent="0.25">
      <c r="A911" s="96"/>
      <c r="B911" s="97"/>
      <c r="C911" s="98"/>
      <c r="D911" s="99"/>
    </row>
    <row r="912" spans="1:4" ht="23.25" x14ac:dyDescent="0.25">
      <c r="A912" s="96"/>
      <c r="B912" s="97"/>
      <c r="C912" s="98"/>
      <c r="D912" s="99"/>
    </row>
    <row r="913" spans="1:4" ht="23.25" x14ac:dyDescent="0.25">
      <c r="A913" s="96"/>
      <c r="B913" s="97"/>
      <c r="C913" s="98"/>
      <c r="D913" s="99"/>
    </row>
    <row r="914" spans="1:4" ht="23.25" x14ac:dyDescent="0.25">
      <c r="A914" s="96"/>
      <c r="B914" s="97"/>
      <c r="C914" s="98"/>
      <c r="D914" s="99"/>
    </row>
    <row r="915" spans="1:4" ht="23.25" x14ac:dyDescent="0.25">
      <c r="A915" s="96"/>
      <c r="B915" s="97"/>
      <c r="C915" s="98"/>
      <c r="D915" s="99"/>
    </row>
    <row r="916" spans="1:4" ht="23.25" x14ac:dyDescent="0.25">
      <c r="A916" s="96"/>
      <c r="B916" s="97"/>
      <c r="C916" s="98"/>
      <c r="D916" s="99"/>
    </row>
    <row r="917" spans="1:4" ht="23.25" x14ac:dyDescent="0.25">
      <c r="A917" s="96"/>
      <c r="B917" s="97"/>
      <c r="C917" s="98"/>
      <c r="D917" s="99"/>
    </row>
    <row r="918" spans="1:4" ht="23.25" x14ac:dyDescent="0.25">
      <c r="A918" s="96"/>
      <c r="B918" s="97"/>
      <c r="C918" s="98"/>
      <c r="D918" s="99"/>
    </row>
    <row r="919" spans="1:4" ht="23.25" x14ac:dyDescent="0.25">
      <c r="A919" s="96"/>
      <c r="B919" s="97"/>
      <c r="C919" s="98"/>
      <c r="D919" s="99"/>
    </row>
    <row r="920" spans="1:4" ht="23.25" x14ac:dyDescent="0.25">
      <c r="A920" s="96"/>
      <c r="B920" s="97"/>
      <c r="C920" s="98"/>
      <c r="D920" s="99"/>
    </row>
    <row r="921" spans="1:4" ht="23.25" x14ac:dyDescent="0.25">
      <c r="A921" s="96"/>
      <c r="B921" s="97"/>
      <c r="C921" s="98"/>
      <c r="D921" s="99"/>
    </row>
    <row r="922" spans="1:4" ht="23.25" x14ac:dyDescent="0.25">
      <c r="A922" s="96"/>
      <c r="B922" s="97"/>
      <c r="C922" s="98"/>
      <c r="D922" s="99"/>
    </row>
    <row r="923" spans="1:4" ht="23.25" x14ac:dyDescent="0.25">
      <c r="A923" s="96"/>
      <c r="B923" s="97"/>
      <c r="C923" s="98"/>
      <c r="D923" s="99"/>
    </row>
    <row r="924" spans="1:4" ht="23.25" x14ac:dyDescent="0.25">
      <c r="A924" s="96"/>
      <c r="B924" s="97"/>
      <c r="C924" s="98"/>
      <c r="D924" s="99"/>
    </row>
    <row r="925" spans="1:4" ht="23.25" x14ac:dyDescent="0.25">
      <c r="A925" s="96"/>
      <c r="B925" s="97"/>
      <c r="C925" s="98"/>
      <c r="D925" s="99"/>
    </row>
    <row r="926" spans="1:4" ht="23.25" x14ac:dyDescent="0.25">
      <c r="A926" s="96"/>
      <c r="B926" s="97"/>
      <c r="C926" s="98"/>
      <c r="D926" s="99"/>
    </row>
    <row r="927" spans="1:4" ht="23.25" x14ac:dyDescent="0.25">
      <c r="A927" s="96"/>
      <c r="B927" s="97"/>
      <c r="C927" s="98"/>
      <c r="D927" s="99"/>
    </row>
    <row r="928" spans="1:4" ht="23.25" x14ac:dyDescent="0.25">
      <c r="A928" s="96"/>
      <c r="B928" s="97"/>
      <c r="C928" s="98"/>
      <c r="D928" s="99"/>
    </row>
    <row r="929" spans="1:4" ht="23.25" x14ac:dyDescent="0.25">
      <c r="A929" s="96"/>
      <c r="B929" s="97"/>
      <c r="C929" s="98"/>
      <c r="D929" s="99"/>
    </row>
    <row r="930" spans="1:4" ht="23.25" x14ac:dyDescent="0.25">
      <c r="A930" s="96"/>
      <c r="B930" s="97"/>
      <c r="C930" s="98"/>
      <c r="D930" s="99"/>
    </row>
    <row r="931" spans="1:4" ht="23.25" x14ac:dyDescent="0.25">
      <c r="A931" s="96"/>
      <c r="B931" s="97"/>
      <c r="C931" s="98"/>
      <c r="D931" s="99"/>
    </row>
    <row r="932" spans="1:4" ht="23.25" x14ac:dyDescent="0.25">
      <c r="A932" s="96"/>
      <c r="B932" s="97"/>
      <c r="C932" s="98"/>
      <c r="D932" s="99"/>
    </row>
    <row r="933" spans="1:4" ht="23.25" x14ac:dyDescent="0.25">
      <c r="A933" s="96"/>
      <c r="B933" s="97"/>
      <c r="C933" s="98"/>
      <c r="D933" s="99"/>
    </row>
    <row r="934" spans="1:4" ht="23.25" x14ac:dyDescent="0.25">
      <c r="A934" s="96"/>
      <c r="B934" s="97"/>
      <c r="C934" s="98"/>
      <c r="D934" s="99"/>
    </row>
    <row r="935" spans="1:4" ht="23.25" x14ac:dyDescent="0.25">
      <c r="A935" s="96"/>
      <c r="B935" s="97"/>
      <c r="C935" s="98"/>
      <c r="D935" s="99"/>
    </row>
    <row r="936" spans="1:4" ht="23.25" x14ac:dyDescent="0.25">
      <c r="A936" s="96"/>
      <c r="B936" s="97"/>
      <c r="C936" s="98"/>
      <c r="D936" s="99"/>
    </row>
    <row r="937" spans="1:4" ht="23.25" x14ac:dyDescent="0.25">
      <c r="A937" s="96"/>
      <c r="B937" s="97"/>
      <c r="C937" s="98"/>
      <c r="D937" s="99"/>
    </row>
    <row r="938" spans="1:4" ht="23.25" x14ac:dyDescent="0.25">
      <c r="A938" s="96"/>
      <c r="B938" s="97"/>
      <c r="C938" s="98"/>
      <c r="D938" s="99"/>
    </row>
    <row r="939" spans="1:4" ht="23.25" x14ac:dyDescent="0.25">
      <c r="A939" s="96"/>
      <c r="B939" s="97"/>
      <c r="C939" s="98"/>
      <c r="D939" s="99"/>
    </row>
    <row r="940" spans="1:4" ht="23.25" x14ac:dyDescent="0.25">
      <c r="A940" s="96"/>
      <c r="B940" s="97"/>
      <c r="C940" s="98"/>
      <c r="D940" s="99"/>
    </row>
    <row r="941" spans="1:4" ht="23.25" x14ac:dyDescent="0.25">
      <c r="A941" s="96"/>
      <c r="B941" s="97"/>
      <c r="C941" s="98"/>
      <c r="D941" s="99"/>
    </row>
    <row r="942" spans="1:4" ht="23.25" x14ac:dyDescent="0.25">
      <c r="A942" s="96"/>
      <c r="B942" s="97"/>
      <c r="C942" s="98"/>
      <c r="D942" s="99"/>
    </row>
    <row r="943" spans="1:4" ht="23.25" x14ac:dyDescent="0.25">
      <c r="A943" s="96"/>
      <c r="B943" s="97"/>
      <c r="C943" s="98"/>
      <c r="D943" s="99"/>
    </row>
    <row r="944" spans="1:4" ht="23.25" x14ac:dyDescent="0.25">
      <c r="A944" s="96"/>
      <c r="B944" s="97"/>
      <c r="C944" s="98"/>
      <c r="D944" s="99"/>
    </row>
    <row r="945" spans="1:4" ht="23.25" x14ac:dyDescent="0.25">
      <c r="A945" s="96"/>
      <c r="B945" s="97"/>
      <c r="C945" s="98"/>
      <c r="D945" s="99"/>
    </row>
    <row r="946" spans="1:4" ht="23.25" x14ac:dyDescent="0.25">
      <c r="A946" s="96"/>
      <c r="B946" s="97"/>
      <c r="C946" s="98"/>
      <c r="D946" s="99"/>
    </row>
    <row r="947" spans="1:4" ht="23.25" x14ac:dyDescent="0.25">
      <c r="A947" s="96"/>
      <c r="B947" s="97"/>
      <c r="C947" s="98"/>
      <c r="D947" s="99"/>
    </row>
    <row r="948" spans="1:4" ht="23.25" x14ac:dyDescent="0.25">
      <c r="A948" s="96"/>
      <c r="B948" s="97"/>
      <c r="C948" s="98"/>
      <c r="D948" s="99"/>
    </row>
    <row r="949" spans="1:4" ht="23.25" x14ac:dyDescent="0.25">
      <c r="A949" s="96"/>
      <c r="B949" s="97"/>
      <c r="C949" s="98"/>
      <c r="D949" s="99"/>
    </row>
    <row r="950" spans="1:4" ht="23.25" x14ac:dyDescent="0.25">
      <c r="A950" s="96"/>
      <c r="B950" s="97"/>
      <c r="C950" s="98"/>
      <c r="D950" s="99"/>
    </row>
    <row r="951" spans="1:4" ht="23.25" x14ac:dyDescent="0.25">
      <c r="A951" s="96"/>
      <c r="B951" s="97"/>
      <c r="C951" s="98"/>
      <c r="D951" s="99"/>
    </row>
    <row r="952" spans="1:4" ht="23.25" x14ac:dyDescent="0.25">
      <c r="A952" s="96"/>
      <c r="B952" s="97"/>
      <c r="C952" s="98"/>
      <c r="D952" s="99"/>
    </row>
    <row r="953" spans="1:4" ht="23.25" x14ac:dyDescent="0.25">
      <c r="A953" s="96"/>
      <c r="B953" s="97"/>
      <c r="C953" s="98"/>
      <c r="D953" s="99"/>
    </row>
    <row r="954" spans="1:4" ht="23.25" x14ac:dyDescent="0.25">
      <c r="A954" s="96"/>
      <c r="B954" s="97"/>
      <c r="C954" s="98"/>
      <c r="D954" s="99"/>
    </row>
    <row r="955" spans="1:4" ht="23.25" x14ac:dyDescent="0.25">
      <c r="A955" s="96"/>
      <c r="B955" s="97"/>
      <c r="C955" s="98"/>
      <c r="D955" s="99"/>
    </row>
    <row r="956" spans="1:4" ht="23.25" x14ac:dyDescent="0.25">
      <c r="A956" s="96"/>
      <c r="B956" s="97"/>
      <c r="C956" s="98"/>
      <c r="D956" s="99"/>
    </row>
    <row r="957" spans="1:4" ht="23.25" x14ac:dyDescent="0.25">
      <c r="A957" s="96"/>
      <c r="B957" s="97"/>
      <c r="C957" s="98"/>
      <c r="D957" s="99"/>
    </row>
    <row r="958" spans="1:4" ht="23.25" x14ac:dyDescent="0.25">
      <c r="A958" s="96"/>
      <c r="B958" s="97"/>
      <c r="C958" s="98"/>
      <c r="D958" s="99"/>
    </row>
    <row r="959" spans="1:4" ht="23.25" x14ac:dyDescent="0.25">
      <c r="A959" s="96"/>
      <c r="B959" s="97"/>
      <c r="C959" s="98"/>
      <c r="D959" s="99"/>
    </row>
    <row r="960" spans="1:4" ht="23.25" x14ac:dyDescent="0.25">
      <c r="A960" s="96"/>
      <c r="B960" s="97"/>
      <c r="C960" s="98"/>
      <c r="D960" s="99"/>
    </row>
    <row r="961" spans="1:4" ht="23.25" x14ac:dyDescent="0.25">
      <c r="A961" s="96"/>
      <c r="B961" s="97"/>
      <c r="C961" s="98"/>
      <c r="D961" s="99"/>
    </row>
    <row r="962" spans="1:4" ht="23.25" x14ac:dyDescent="0.25">
      <c r="A962" s="96"/>
      <c r="B962" s="97"/>
      <c r="C962" s="98"/>
      <c r="D962" s="99"/>
    </row>
    <row r="963" spans="1:4" ht="23.25" x14ac:dyDescent="0.25">
      <c r="A963" s="96"/>
      <c r="B963" s="97"/>
      <c r="C963" s="98"/>
      <c r="D963" s="99"/>
    </row>
    <row r="964" spans="1:4" ht="23.25" x14ac:dyDescent="0.25">
      <c r="A964" s="96"/>
      <c r="B964" s="97"/>
      <c r="C964" s="98"/>
      <c r="D964" s="99"/>
    </row>
    <row r="965" spans="1:4" ht="23.25" x14ac:dyDescent="0.25">
      <c r="A965" s="96"/>
      <c r="B965" s="97"/>
      <c r="C965" s="98"/>
      <c r="D965" s="99"/>
    </row>
    <row r="966" spans="1:4" ht="23.25" x14ac:dyDescent="0.25">
      <c r="A966" s="96"/>
      <c r="B966" s="97"/>
      <c r="C966" s="98"/>
      <c r="D966" s="99"/>
    </row>
    <row r="967" spans="1:4" ht="23.25" x14ac:dyDescent="0.25">
      <c r="A967" s="96"/>
      <c r="B967" s="97"/>
      <c r="C967" s="98"/>
      <c r="D967" s="99"/>
    </row>
    <row r="968" spans="1:4" ht="23.25" x14ac:dyDescent="0.25">
      <c r="A968" s="96"/>
      <c r="B968" s="97"/>
      <c r="C968" s="98"/>
      <c r="D968" s="99"/>
    </row>
    <row r="969" spans="1:4" ht="23.25" x14ac:dyDescent="0.25">
      <c r="A969" s="96"/>
      <c r="B969" s="97"/>
      <c r="C969" s="98"/>
      <c r="D969" s="99"/>
    </row>
    <row r="970" spans="1:4" ht="23.25" x14ac:dyDescent="0.25">
      <c r="A970" s="96"/>
      <c r="B970" s="97"/>
      <c r="C970" s="98"/>
      <c r="D970" s="99"/>
    </row>
    <row r="971" spans="1:4" ht="23.25" x14ac:dyDescent="0.25">
      <c r="A971" s="96"/>
      <c r="B971" s="97"/>
      <c r="C971" s="98"/>
      <c r="D971" s="99"/>
    </row>
    <row r="972" spans="1:4" ht="23.25" x14ac:dyDescent="0.25">
      <c r="A972" s="96"/>
      <c r="B972" s="97"/>
      <c r="C972" s="98"/>
      <c r="D972" s="99"/>
    </row>
    <row r="973" spans="1:4" ht="23.25" x14ac:dyDescent="0.25">
      <c r="A973" s="96"/>
      <c r="B973" s="97"/>
      <c r="C973" s="98"/>
      <c r="D973" s="99"/>
    </row>
    <row r="974" spans="1:4" ht="23.25" x14ac:dyDescent="0.25">
      <c r="A974" s="96"/>
      <c r="B974" s="97"/>
      <c r="C974" s="98"/>
      <c r="D974" s="99"/>
    </row>
    <row r="975" spans="1:4" ht="23.25" x14ac:dyDescent="0.25">
      <c r="A975" s="96"/>
      <c r="B975" s="97"/>
      <c r="C975" s="98"/>
      <c r="D975" s="99"/>
    </row>
    <row r="976" spans="1:4" ht="23.25" x14ac:dyDescent="0.25">
      <c r="A976" s="96"/>
      <c r="B976" s="97"/>
      <c r="C976" s="98"/>
      <c r="D976" s="99"/>
    </row>
    <row r="977" spans="1:4" ht="23.25" x14ac:dyDescent="0.25">
      <c r="A977" s="96"/>
      <c r="B977" s="97"/>
      <c r="C977" s="98"/>
      <c r="D977" s="99"/>
    </row>
    <row r="978" spans="1:4" ht="23.25" x14ac:dyDescent="0.25">
      <c r="A978" s="96"/>
      <c r="B978" s="97"/>
      <c r="C978" s="98"/>
      <c r="D978" s="99"/>
    </row>
    <row r="979" spans="1:4" ht="23.25" x14ac:dyDescent="0.25">
      <c r="A979" s="96"/>
      <c r="B979" s="97"/>
      <c r="C979" s="98"/>
      <c r="D979" s="99"/>
    </row>
    <row r="980" spans="1:4" ht="23.25" x14ac:dyDescent="0.25">
      <c r="A980" s="96"/>
      <c r="B980" s="97"/>
      <c r="C980" s="98"/>
      <c r="D980" s="99"/>
    </row>
    <row r="981" spans="1:4" ht="23.25" x14ac:dyDescent="0.25">
      <c r="A981" s="96"/>
      <c r="B981" s="97"/>
      <c r="C981" s="98"/>
      <c r="D981" s="99"/>
    </row>
    <row r="982" spans="1:4" ht="23.25" x14ac:dyDescent="0.25">
      <c r="A982" s="96"/>
      <c r="B982" s="97"/>
      <c r="C982" s="98"/>
      <c r="D982" s="99"/>
    </row>
    <row r="983" spans="1:4" ht="23.25" x14ac:dyDescent="0.25">
      <c r="A983" s="96"/>
      <c r="B983" s="97"/>
      <c r="C983" s="98"/>
      <c r="D983" s="99"/>
    </row>
    <row r="984" spans="1:4" ht="23.25" x14ac:dyDescent="0.25">
      <c r="A984" s="96"/>
      <c r="B984" s="97"/>
      <c r="C984" s="98"/>
      <c r="D984" s="99"/>
    </row>
    <row r="985" spans="1:4" ht="23.25" x14ac:dyDescent="0.25">
      <c r="A985" s="96"/>
      <c r="B985" s="97"/>
      <c r="C985" s="98"/>
      <c r="D985" s="99"/>
    </row>
    <row r="986" spans="1:4" ht="23.25" x14ac:dyDescent="0.25">
      <c r="A986" s="96"/>
      <c r="B986" s="97"/>
      <c r="C986" s="98"/>
      <c r="D986" s="99"/>
    </row>
    <row r="987" spans="1:4" ht="23.25" x14ac:dyDescent="0.25">
      <c r="A987" s="96"/>
      <c r="B987" s="97"/>
      <c r="C987" s="98"/>
      <c r="D987" s="99"/>
    </row>
    <row r="988" spans="1:4" ht="23.25" x14ac:dyDescent="0.25">
      <c r="A988" s="96"/>
      <c r="B988" s="97"/>
      <c r="C988" s="98"/>
      <c r="D988" s="99"/>
    </row>
    <row r="989" spans="1:4" ht="23.25" x14ac:dyDescent="0.25">
      <c r="A989" s="96"/>
      <c r="B989" s="97"/>
      <c r="C989" s="98"/>
      <c r="D989" s="99"/>
    </row>
    <row r="990" spans="1:4" ht="23.25" x14ac:dyDescent="0.25">
      <c r="A990" s="96"/>
      <c r="B990" s="97"/>
      <c r="C990" s="98"/>
      <c r="D990" s="99"/>
    </row>
    <row r="991" spans="1:4" ht="23.25" x14ac:dyDescent="0.25">
      <c r="A991" s="96"/>
      <c r="B991" s="97"/>
      <c r="C991" s="98"/>
      <c r="D991" s="99"/>
    </row>
    <row r="992" spans="1:4" ht="23.25" x14ac:dyDescent="0.25">
      <c r="A992" s="96"/>
      <c r="B992" s="97"/>
      <c r="C992" s="98"/>
      <c r="D992" s="99"/>
    </row>
    <row r="993" spans="1:4" ht="23.25" x14ac:dyDescent="0.25">
      <c r="A993" s="96"/>
      <c r="B993" s="97"/>
      <c r="C993" s="98"/>
      <c r="D993" s="99"/>
    </row>
    <row r="994" spans="1:4" ht="23.25" x14ac:dyDescent="0.25">
      <c r="A994" s="96"/>
      <c r="B994" s="97"/>
      <c r="C994" s="98"/>
      <c r="D994" s="99"/>
    </row>
    <row r="995" spans="1:4" ht="23.25" x14ac:dyDescent="0.25">
      <c r="A995" s="96"/>
      <c r="B995" s="97"/>
      <c r="C995" s="98"/>
      <c r="D995" s="99"/>
    </row>
    <row r="996" spans="1:4" ht="23.25" x14ac:dyDescent="0.25">
      <c r="A996" s="96"/>
      <c r="B996" s="97"/>
      <c r="C996" s="98"/>
      <c r="D996" s="99"/>
    </row>
    <row r="997" spans="1:4" ht="23.25" x14ac:dyDescent="0.25">
      <c r="A997" s="96"/>
      <c r="B997" s="97"/>
      <c r="C997" s="98"/>
      <c r="D997" s="99"/>
    </row>
    <row r="998" spans="1:4" ht="23.25" x14ac:dyDescent="0.25">
      <c r="A998" s="96"/>
      <c r="B998" s="97"/>
      <c r="C998" s="98"/>
      <c r="D998" s="99"/>
    </row>
    <row r="999" spans="1:4" ht="23.25" x14ac:dyDescent="0.25">
      <c r="A999" s="96"/>
      <c r="B999" s="97"/>
      <c r="C999" s="98"/>
      <c r="D999" s="99"/>
    </row>
    <row r="1000" spans="1:4" ht="23.25" x14ac:dyDescent="0.25">
      <c r="A1000" s="96"/>
      <c r="B1000" s="97"/>
      <c r="C1000" s="98"/>
      <c r="D1000" s="99"/>
    </row>
    <row r="1001" spans="1:4" ht="23.25" x14ac:dyDescent="0.25">
      <c r="A1001" s="96"/>
      <c r="B1001" s="97"/>
      <c r="C1001" s="98"/>
      <c r="D1001" s="99"/>
    </row>
    <row r="1002" spans="1:4" ht="23.25" x14ac:dyDescent="0.25">
      <c r="A1002" s="96"/>
      <c r="B1002" s="97"/>
      <c r="C1002" s="98"/>
      <c r="D1002" s="99"/>
    </row>
    <row r="1003" spans="1:4" ht="23.25" x14ac:dyDescent="0.25">
      <c r="A1003" s="96"/>
      <c r="B1003" s="97"/>
      <c r="C1003" s="98"/>
      <c r="D1003" s="99"/>
    </row>
    <row r="1004" spans="1:4" ht="23.25" x14ac:dyDescent="0.25">
      <c r="A1004" s="96"/>
      <c r="B1004" s="97"/>
      <c r="C1004" s="98"/>
      <c r="D1004" s="99"/>
    </row>
    <row r="1005" spans="1:4" ht="23.25" x14ac:dyDescent="0.25">
      <c r="A1005" s="96"/>
      <c r="B1005" s="97"/>
      <c r="C1005" s="98"/>
      <c r="D1005" s="99"/>
    </row>
    <row r="1006" spans="1:4" ht="23.25" x14ac:dyDescent="0.25">
      <c r="A1006" s="96"/>
      <c r="B1006" s="97"/>
      <c r="C1006" s="98"/>
      <c r="D1006" s="99"/>
    </row>
    <row r="1007" spans="1:4" ht="23.25" x14ac:dyDescent="0.25">
      <c r="A1007" s="96"/>
      <c r="B1007" s="97"/>
      <c r="C1007" s="98"/>
      <c r="D1007" s="99"/>
    </row>
    <row r="1008" spans="1:4" ht="23.25" x14ac:dyDescent="0.25">
      <c r="A1008" s="96"/>
      <c r="B1008" s="97"/>
      <c r="C1008" s="98"/>
      <c r="D1008" s="99"/>
    </row>
    <row r="1009" spans="1:4" ht="23.25" x14ac:dyDescent="0.25">
      <c r="A1009" s="96"/>
      <c r="B1009" s="97"/>
      <c r="C1009" s="98"/>
      <c r="D1009" s="99"/>
    </row>
    <row r="1010" spans="1:4" ht="23.25" x14ac:dyDescent="0.25">
      <c r="A1010" s="96"/>
      <c r="B1010" s="97"/>
      <c r="C1010" s="98"/>
      <c r="D1010" s="99"/>
    </row>
    <row r="1011" spans="1:4" ht="23.25" x14ac:dyDescent="0.25">
      <c r="A1011" s="96"/>
      <c r="B1011" s="97"/>
      <c r="C1011" s="98"/>
      <c r="D1011" s="99"/>
    </row>
    <row r="1012" spans="1:4" ht="23.25" x14ac:dyDescent="0.25">
      <c r="A1012" s="96"/>
      <c r="B1012" s="97"/>
      <c r="C1012" s="98"/>
      <c r="D1012" s="99"/>
    </row>
  </sheetData>
  <mergeCells count="1"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9</vt:i4>
      </vt:variant>
    </vt:vector>
  </HeadingPairs>
  <TitlesOfParts>
    <vt:vector size="9" baseType="lpstr">
      <vt:lpstr>ראשי</vt:lpstr>
      <vt:lpstr>מוניטורים לבתים פרטיים ומשותפים</vt:lpstr>
      <vt:lpstr>פנל מצלמה בתים פרטיים ומשותפים</vt:lpstr>
      <vt:lpstr>פנל מצלמה בתים משותפים</vt:lpstr>
      <vt:lpstr>מערכות אינטרקום IP</vt:lpstr>
      <vt:lpstr>מערכות אודיו שולחניות - לבתים</vt:lpstr>
      <vt:lpstr>מערכות אודיו טלפוניה - לבתים</vt:lpstr>
      <vt:lpstr>מערכות אודיו לבתים משותפים</vt:lpstr>
      <vt:lpstr>אביזרים נלווים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Dima</cp:lastModifiedBy>
  <dcterms:created xsi:type="dcterms:W3CDTF">2019-04-27T12:17:46Z</dcterms:created>
  <dcterms:modified xsi:type="dcterms:W3CDTF">2019-04-28T20:05:45Z</dcterms:modified>
</cp:coreProperties>
</file>